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 Verano\Documents\- - EMPRESA\- - 2022\MAKE STATE CONSULTORES\8 Proyectos Modelo\Entrega final\FINAL_8_PROYECTOS_MODELO\P_4 Cultura_Exportadora\"/>
    </mc:Choice>
  </mc:AlternateContent>
  <bookViews>
    <workbookView xWindow="0" yWindow="0" windowWidth="28800" windowHeight="12135" firstSheet="2" activeTab="2"/>
  </bookViews>
  <sheets>
    <sheet name="Cargue MGA." sheetId="1" state="hidden" r:id="rId1"/>
    <sheet name="CostoxActividad (Cultura Expor)" sheetId="2" state="hidden" r:id="rId2"/>
    <sheet name="RESUMEN" sheetId="3" r:id="rId3"/>
    <sheet name="01. Talento Humano" sheetId="4" r:id="rId4"/>
    <sheet name="02. Capacitación-Socializacione" sheetId="5" r:id="rId5"/>
    <sheet name="Act 1.2" sheetId="6" r:id="rId6"/>
    <sheet name="Act 2.2" sheetId="7" r:id="rId7"/>
    <sheet name="03. Materiales, Insumos y Doc." sheetId="8" r:id="rId8"/>
    <sheet name="04. Protección y Divulgacion" sheetId="9" r:id="rId9"/>
    <sheet name="05. Gastos de viaje" sheetId="10" r:id="rId10"/>
    <sheet name="06. Administrativos " sheetId="11" r:id="rId11"/>
    <sheet name="07.Gastos apoyo supervision" sheetId="12" r:id="rId12"/>
  </sheets>
  <calcPr calcId="152511"/>
  <extLst>
    <ext uri="GoogleSheetsCustomDataVersion1">
      <go:sheetsCustomData xmlns:go="http://customooxmlschemas.google.com/" r:id="rId16" roundtripDataSignature="AMtx7mjhIo1qeLxnCsb0ujHwE+VDtafMDQ=="/>
    </ext>
  </extLst>
</workbook>
</file>

<file path=xl/calcChain.xml><?xml version="1.0" encoding="utf-8"?>
<calcChain xmlns="http://schemas.openxmlformats.org/spreadsheetml/2006/main">
  <c r="J18" i="12" l="1"/>
  <c r="I18" i="12"/>
  <c r="H18" i="12"/>
  <c r="G18" i="12"/>
  <c r="F17" i="12"/>
  <c r="K17" i="12" s="1"/>
  <c r="L17" i="12" s="1"/>
  <c r="K15" i="12"/>
  <c r="L15" i="12" s="1"/>
  <c r="F15" i="12"/>
  <c r="F14" i="12"/>
  <c r="K29" i="11"/>
  <c r="J29" i="11"/>
  <c r="I29" i="11"/>
  <c r="H29" i="11"/>
  <c r="G27" i="11"/>
  <c r="L27" i="11" s="1"/>
  <c r="M27" i="11" s="1"/>
  <c r="L25" i="11"/>
  <c r="M25" i="11" s="1"/>
  <c r="G25" i="11"/>
  <c r="G23" i="11"/>
  <c r="L23" i="11" s="1"/>
  <c r="M23" i="11" s="1"/>
  <c r="L21" i="11"/>
  <c r="M21" i="11" s="1"/>
  <c r="G21" i="11"/>
  <c r="G19" i="11"/>
  <c r="L19" i="11" s="1"/>
  <c r="M19" i="11" s="1"/>
  <c r="L17" i="11"/>
  <c r="M17" i="11" s="1"/>
  <c r="D17" i="11"/>
  <c r="G17" i="11" s="1"/>
  <c r="D16" i="11"/>
  <c r="G16" i="11" s="1"/>
  <c r="L16" i="11" s="1"/>
  <c r="M16" i="11" s="1"/>
  <c r="L15" i="11"/>
  <c r="M15" i="11" s="1"/>
  <c r="G15" i="11"/>
  <c r="G14" i="11"/>
  <c r="L14" i="11" s="1"/>
  <c r="M14" i="11" s="1"/>
  <c r="L13" i="11"/>
  <c r="M13" i="11" s="1"/>
  <c r="G13" i="11"/>
  <c r="M12" i="11"/>
  <c r="G12" i="11"/>
  <c r="L12" i="11" s="1"/>
  <c r="D12" i="11"/>
  <c r="M11" i="11"/>
  <c r="G11" i="11"/>
  <c r="L11" i="11" s="1"/>
  <c r="D11" i="11"/>
  <c r="L36" i="10"/>
  <c r="K36" i="10"/>
  <c r="J36" i="10"/>
  <c r="I36" i="10"/>
  <c r="M33" i="10"/>
  <c r="N33" i="10" s="1"/>
  <c r="G33" i="10"/>
  <c r="H33" i="10" s="1"/>
  <c r="G32" i="10"/>
  <c r="H32" i="10" s="1"/>
  <c r="M32" i="10" s="1"/>
  <c r="N32" i="10" s="1"/>
  <c r="M31" i="10"/>
  <c r="N31" i="10" s="1"/>
  <c r="G31" i="10"/>
  <c r="H31" i="10" s="1"/>
  <c r="G30" i="10"/>
  <c r="H30" i="10" s="1"/>
  <c r="M30" i="10" s="1"/>
  <c r="N30" i="10" s="1"/>
  <c r="G29" i="10"/>
  <c r="H29" i="10" s="1"/>
  <c r="G27" i="10"/>
  <c r="H27" i="10" s="1"/>
  <c r="M27" i="10" s="1"/>
  <c r="N27" i="10" s="1"/>
  <c r="G26" i="10"/>
  <c r="H26" i="10" s="1"/>
  <c r="M26" i="10" s="1"/>
  <c r="N26" i="10" s="1"/>
  <c r="G25" i="10"/>
  <c r="H25" i="10" s="1"/>
  <c r="G24" i="10"/>
  <c r="H24" i="10" s="1"/>
  <c r="G22" i="10"/>
  <c r="H22" i="10" s="1"/>
  <c r="M22" i="10" s="1"/>
  <c r="N22" i="10" s="1"/>
  <c r="D22" i="10"/>
  <c r="H21" i="10"/>
  <c r="M21" i="10" s="1"/>
  <c r="N21" i="10" s="1"/>
  <c r="G21" i="10"/>
  <c r="H20" i="10"/>
  <c r="M20" i="10" s="1"/>
  <c r="N20" i="10" s="1"/>
  <c r="G20" i="10"/>
  <c r="H19" i="10"/>
  <c r="M19" i="10" s="1"/>
  <c r="N19" i="10" s="1"/>
  <c r="G19" i="10"/>
  <c r="H18" i="10"/>
  <c r="M18" i="10" s="1"/>
  <c r="N18" i="10" s="1"/>
  <c r="G18" i="10"/>
  <c r="D16" i="10"/>
  <c r="G16" i="10" s="1"/>
  <c r="H16" i="10" s="1"/>
  <c r="M16" i="10" s="1"/>
  <c r="N16" i="10" s="1"/>
  <c r="M15" i="10"/>
  <c r="N15" i="10" s="1"/>
  <c r="G15" i="10"/>
  <c r="H15" i="10" s="1"/>
  <c r="G14" i="10"/>
  <c r="H14" i="10" s="1"/>
  <c r="M14" i="10" s="1"/>
  <c r="N14" i="10" s="1"/>
  <c r="M13" i="10"/>
  <c r="N13" i="10" s="1"/>
  <c r="G13" i="10"/>
  <c r="H13" i="10" s="1"/>
  <c r="G12" i="10"/>
  <c r="H12" i="10" s="1"/>
  <c r="M12" i="10" s="1"/>
  <c r="N12" i="10" s="1"/>
  <c r="M10" i="10"/>
  <c r="N10" i="10" s="1"/>
  <c r="G10" i="10"/>
  <c r="H10" i="10" s="1"/>
  <c r="G9" i="10"/>
  <c r="H9" i="10" s="1"/>
  <c r="M9" i="10" s="1"/>
  <c r="N9" i="10" s="1"/>
  <c r="M8" i="10"/>
  <c r="N8" i="10" s="1"/>
  <c r="G8" i="10"/>
  <c r="H8" i="10" s="1"/>
  <c r="G7" i="10"/>
  <c r="H7" i="10" s="1"/>
  <c r="M7" i="10" s="1"/>
  <c r="N7" i="10" s="1"/>
  <c r="M6" i="10"/>
  <c r="G6" i="10"/>
  <c r="H6" i="10" s="1"/>
  <c r="N21" i="9"/>
  <c r="M21" i="9"/>
  <c r="L21" i="9"/>
  <c r="K21" i="9"/>
  <c r="J21" i="9"/>
  <c r="I21" i="9"/>
  <c r="H20" i="9"/>
  <c r="M20" i="9" s="1"/>
  <c r="N20" i="9" s="1"/>
  <c r="G20" i="9"/>
  <c r="H19" i="9"/>
  <c r="M18" i="9"/>
  <c r="M17" i="9"/>
  <c r="H17" i="9"/>
  <c r="M16" i="9"/>
  <c r="H16" i="9"/>
  <c r="D14" i="9"/>
  <c r="D13" i="9"/>
  <c r="H12" i="9"/>
  <c r="G12" i="9"/>
  <c r="D12" i="9"/>
  <c r="K9" i="8"/>
  <c r="J9" i="8"/>
  <c r="I9" i="8"/>
  <c r="H9" i="8"/>
  <c r="G8" i="8"/>
  <c r="L8" i="8" s="1"/>
  <c r="M8" i="8" s="1"/>
  <c r="D8" i="8"/>
  <c r="G7" i="8"/>
  <c r="D7" i="8"/>
  <c r="I36" i="7"/>
  <c r="H36" i="7"/>
  <c r="C36" i="7"/>
  <c r="I35" i="7"/>
  <c r="G35" i="7"/>
  <c r="C35" i="7"/>
  <c r="G34" i="7"/>
  <c r="I34" i="7" s="1"/>
  <c r="C34" i="7"/>
  <c r="C33" i="7"/>
  <c r="G33" i="7" s="1"/>
  <c r="I33" i="7" s="1"/>
  <c r="I32" i="7"/>
  <c r="G32" i="7"/>
  <c r="C32" i="7"/>
  <c r="I31" i="7"/>
  <c r="I37" i="7" s="1"/>
  <c r="G31" i="7"/>
  <c r="G25" i="7"/>
  <c r="I25" i="7" s="1"/>
  <c r="I24" i="7"/>
  <c r="I23" i="7"/>
  <c r="G22" i="7"/>
  <c r="I22" i="7" s="1"/>
  <c r="I21" i="7"/>
  <c r="G21" i="7"/>
  <c r="G20" i="7"/>
  <c r="I20" i="7" s="1"/>
  <c r="I19" i="7"/>
  <c r="G19" i="7"/>
  <c r="G18" i="7"/>
  <c r="I18" i="7" s="1"/>
  <c r="I17" i="7"/>
  <c r="H17" i="7"/>
  <c r="G17" i="7"/>
  <c r="J12" i="7"/>
  <c r="G12" i="7"/>
  <c r="F12" i="7"/>
  <c r="J11" i="7"/>
  <c r="G11" i="7"/>
  <c r="F11" i="7"/>
  <c r="I10" i="7"/>
  <c r="J10" i="7" s="1"/>
  <c r="G10" i="7"/>
  <c r="C10" i="7"/>
  <c r="G9" i="7"/>
  <c r="J9" i="7" s="1"/>
  <c r="J13" i="7" s="1"/>
  <c r="C9" i="7"/>
  <c r="B1" i="7"/>
  <c r="I34" i="6"/>
  <c r="H34" i="6"/>
  <c r="C34" i="6"/>
  <c r="G33" i="6"/>
  <c r="I33" i="6" s="1"/>
  <c r="C33" i="6"/>
  <c r="C32" i="6"/>
  <c r="G32" i="6" s="1"/>
  <c r="I32" i="6" s="1"/>
  <c r="G31" i="6"/>
  <c r="I31" i="6" s="1"/>
  <c r="C31" i="6"/>
  <c r="C30" i="6"/>
  <c r="G30" i="6" s="1"/>
  <c r="I30" i="6" s="1"/>
  <c r="G29" i="6"/>
  <c r="I29" i="6" s="1"/>
  <c r="C29" i="6"/>
  <c r="G23" i="6"/>
  <c r="I23" i="6" s="1"/>
  <c r="I22" i="6"/>
  <c r="I21" i="6"/>
  <c r="G20" i="6"/>
  <c r="I20" i="6" s="1"/>
  <c r="G19" i="6"/>
  <c r="I19" i="6" s="1"/>
  <c r="G18" i="6"/>
  <c r="I18" i="6" s="1"/>
  <c r="G17" i="6"/>
  <c r="I17" i="6" s="1"/>
  <c r="G16" i="6"/>
  <c r="I16" i="6" s="1"/>
  <c r="I24" i="6" s="1"/>
  <c r="F11" i="6"/>
  <c r="G11" i="6" s="1"/>
  <c r="J11" i="6" s="1"/>
  <c r="E11" i="6"/>
  <c r="J10" i="6"/>
  <c r="I10" i="6"/>
  <c r="G10" i="6"/>
  <c r="F10" i="6"/>
  <c r="E10" i="6"/>
  <c r="G9" i="6"/>
  <c r="J9" i="6" s="1"/>
  <c r="F9" i="6"/>
  <c r="E9" i="6"/>
  <c r="B1" i="6"/>
  <c r="K16" i="5"/>
  <c r="J16" i="5"/>
  <c r="I16" i="5"/>
  <c r="H16" i="5"/>
  <c r="L25" i="4"/>
  <c r="K25" i="4"/>
  <c r="J25" i="4"/>
  <c r="I25" i="4"/>
  <c r="Q24" i="4"/>
  <c r="H24" i="4"/>
  <c r="M24" i="4" s="1"/>
  <c r="N24" i="4" s="1"/>
  <c r="G24" i="4"/>
  <c r="Q23" i="4"/>
  <c r="M23" i="4"/>
  <c r="N23" i="4" s="1"/>
  <c r="G23" i="4"/>
  <c r="H23" i="4" s="1"/>
  <c r="Q22" i="4"/>
  <c r="H22" i="4"/>
  <c r="M22" i="4" s="1"/>
  <c r="N22" i="4" s="1"/>
  <c r="G22" i="4"/>
  <c r="Q21" i="4"/>
  <c r="G21" i="4"/>
  <c r="H21" i="4" s="1"/>
  <c r="M21" i="4" s="1"/>
  <c r="N21" i="4" s="1"/>
  <c r="Q20" i="4"/>
  <c r="H20" i="4"/>
  <c r="M20" i="4" s="1"/>
  <c r="N20" i="4" s="1"/>
  <c r="G20" i="4"/>
  <c r="Q19" i="4"/>
  <c r="G19" i="4" s="1"/>
  <c r="H19" i="4" s="1"/>
  <c r="M19" i="4" s="1"/>
  <c r="N19" i="4" s="1"/>
  <c r="Q18" i="4"/>
  <c r="N18" i="4"/>
  <c r="H18" i="4"/>
  <c r="M18" i="4" s="1"/>
  <c r="G18" i="4"/>
  <c r="Q17" i="4"/>
  <c r="M17" i="4"/>
  <c r="N17" i="4" s="1"/>
  <c r="G17" i="4"/>
  <c r="H17" i="4" s="1"/>
  <c r="Q16" i="4"/>
  <c r="H16" i="4"/>
  <c r="M16" i="4" s="1"/>
  <c r="N16" i="4" s="1"/>
  <c r="G16" i="4"/>
  <c r="Q15" i="4"/>
  <c r="G15" i="4"/>
  <c r="H15" i="4" s="1"/>
  <c r="M15" i="4" s="1"/>
  <c r="N15" i="4" s="1"/>
  <c r="Q14" i="4"/>
  <c r="N14" i="4"/>
  <c r="H14" i="4"/>
  <c r="M14" i="4" s="1"/>
  <c r="G14" i="4"/>
  <c r="Q13" i="4"/>
  <c r="G13" i="4" s="1"/>
  <c r="H13" i="4" s="1"/>
  <c r="M13" i="4" s="1"/>
  <c r="N13" i="4" s="1"/>
  <c r="Q12" i="4"/>
  <c r="N12" i="4"/>
  <c r="H12" i="4"/>
  <c r="M12" i="4" s="1"/>
  <c r="G12" i="4"/>
  <c r="Q11" i="4"/>
  <c r="G11" i="4" s="1"/>
  <c r="H11" i="4" s="1"/>
  <c r="M11" i="4" s="1"/>
  <c r="N11" i="4" s="1"/>
  <c r="Q10" i="4"/>
  <c r="N10" i="4"/>
  <c r="H10" i="4"/>
  <c r="M10" i="4" s="1"/>
  <c r="G10" i="4"/>
  <c r="Q9" i="4"/>
  <c r="M9" i="4"/>
  <c r="N9" i="4" s="1"/>
  <c r="G9" i="4"/>
  <c r="H9" i="4" s="1"/>
  <c r="Q8" i="4"/>
  <c r="H8" i="4"/>
  <c r="M8" i="4" s="1"/>
  <c r="N8" i="4" s="1"/>
  <c r="G8" i="4"/>
  <c r="Q7" i="4"/>
  <c r="G7" i="4"/>
  <c r="H7" i="4" s="1"/>
  <c r="M7" i="4" s="1"/>
  <c r="N7" i="4" s="1"/>
  <c r="Q6" i="4"/>
  <c r="N6" i="4"/>
  <c r="H6" i="4"/>
  <c r="M6" i="4" s="1"/>
  <c r="G6" i="4"/>
  <c r="D15" i="3"/>
  <c r="C15" i="3"/>
  <c r="D14" i="3"/>
  <c r="D13" i="3"/>
  <c r="C13" i="3"/>
  <c r="F12" i="3"/>
  <c r="D12" i="3"/>
  <c r="D11" i="3"/>
  <c r="C11" i="3"/>
  <c r="C16" i="3" s="1"/>
  <c r="D9" i="3"/>
  <c r="L30" i="2"/>
  <c r="K30" i="2"/>
  <c r="G29" i="2"/>
  <c r="G31" i="2" s="1"/>
  <c r="L28" i="2"/>
  <c r="K28" i="2"/>
  <c r="L27" i="2"/>
  <c r="K27" i="2"/>
  <c r="L26" i="2"/>
  <c r="L25" i="2"/>
  <c r="L24" i="2"/>
  <c r="L23" i="2"/>
  <c r="L22" i="2"/>
  <c r="L21" i="2"/>
  <c r="L20" i="2"/>
  <c r="L19" i="2"/>
  <c r="L18" i="2"/>
  <c r="K12" i="2"/>
  <c r="K11" i="2"/>
  <c r="H11" i="2"/>
  <c r="I11" i="2" s="1"/>
  <c r="K10" i="2"/>
  <c r="K9" i="2"/>
  <c r="K8" i="2"/>
  <c r="H8" i="2"/>
  <c r="I8" i="2" s="1"/>
  <c r="I5" i="2"/>
  <c r="H23" i="2" s="1"/>
  <c r="I23" i="2" s="1"/>
  <c r="H10" i="2" l="1"/>
  <c r="I10" i="2" s="1"/>
  <c r="H16" i="2"/>
  <c r="I16" i="2" s="1"/>
  <c r="L29" i="2"/>
  <c r="G9" i="8"/>
  <c r="E11" i="3" s="1"/>
  <c r="L7" i="8"/>
  <c r="M36" i="10"/>
  <c r="N6" i="10"/>
  <c r="N36" i="10" s="1"/>
  <c r="L29" i="11"/>
  <c r="H24" i="2"/>
  <c r="I24" i="2" s="1"/>
  <c r="H20" i="2"/>
  <c r="I20" i="2" s="1"/>
  <c r="H17" i="2"/>
  <c r="I17" i="2" s="1"/>
  <c r="H15" i="2"/>
  <c r="I15" i="2" s="1"/>
  <c r="H13" i="2"/>
  <c r="I13" i="2" s="1"/>
  <c r="H9" i="2"/>
  <c r="I9" i="2" s="1"/>
  <c r="H12" i="2"/>
  <c r="I12" i="2" s="1"/>
  <c r="H14" i="2"/>
  <c r="I14" i="2" s="1"/>
  <c r="L31" i="2"/>
  <c r="H22" i="2"/>
  <c r="I22" i="2" s="1"/>
  <c r="H25" i="2"/>
  <c r="I25" i="2" s="1"/>
  <c r="H25" i="4"/>
  <c r="E9" i="3" s="1"/>
  <c r="I26" i="7"/>
  <c r="J40" i="7" s="1"/>
  <c r="J43" i="7" s="1"/>
  <c r="F15" i="5" s="1"/>
  <c r="G15" i="5" s="1"/>
  <c r="L15" i="5" s="1"/>
  <c r="M29" i="11"/>
  <c r="H19" i="2"/>
  <c r="I19" i="2" s="1"/>
  <c r="F9" i="3"/>
  <c r="M25" i="4"/>
  <c r="I35" i="6"/>
  <c r="H21" i="9"/>
  <c r="E12" i="3" s="1"/>
  <c r="M12" i="9"/>
  <c r="N12" i="9" s="1"/>
  <c r="H18" i="2"/>
  <c r="I18" i="2" s="1"/>
  <c r="H21" i="2"/>
  <c r="I21" i="2" s="1"/>
  <c r="H26" i="2"/>
  <c r="I26" i="2" s="1"/>
  <c r="K29" i="2"/>
  <c r="K31" i="2" s="1"/>
  <c r="D16" i="3"/>
  <c r="N25" i="4"/>
  <c r="J12" i="6"/>
  <c r="J38" i="6" s="1"/>
  <c r="J41" i="6" s="1"/>
  <c r="F14" i="5" s="1"/>
  <c r="G14" i="5" s="1"/>
  <c r="H36" i="10"/>
  <c r="F18" i="12"/>
  <c r="K14" i="12"/>
  <c r="G29" i="11"/>
  <c r="G16" i="5" l="1"/>
  <c r="L14" i="5"/>
  <c r="L16" i="5" s="1"/>
  <c r="K18" i="12"/>
  <c r="L14" i="12"/>
  <c r="L18" i="12" s="1"/>
  <c r="M7" i="8"/>
  <c r="M9" i="8" s="1"/>
  <c r="F11" i="3" s="1"/>
  <c r="L9" i="8"/>
  <c r="F15" i="3"/>
  <c r="E15" i="3"/>
  <c r="E13" i="3"/>
  <c r="F13" i="3"/>
  <c r="E14" i="3"/>
  <c r="F14" i="3"/>
  <c r="F10" i="3" l="1"/>
  <c r="E10" i="3"/>
  <c r="E16" i="3" s="1"/>
  <c r="F16" i="3" l="1"/>
  <c r="G5" i="2" l="1"/>
  <c r="H5" i="2" s="1"/>
  <c r="G12" i="3"/>
  <c r="G4" i="2"/>
  <c r="K32" i="2"/>
  <c r="G9" i="3"/>
  <c r="G14" i="3"/>
  <c r="G15" i="3"/>
  <c r="G13" i="3"/>
  <c r="G11" i="3"/>
  <c r="G10" i="3"/>
</calcChain>
</file>

<file path=xl/comments1.xml><?xml version="1.0" encoding="utf-8"?>
<comments xmlns="http://schemas.openxmlformats.org/spreadsheetml/2006/main">
  <authors>
    <author/>
  </authors>
  <commentList>
    <comment ref="A5" authorId="0" shapeId="0">
      <text>
        <r>
          <rPr>
            <sz val="11"/>
            <color rgb="FF000000"/>
            <rFont val="Calibri"/>
            <scheme val="minor"/>
          </rPr>
          <t>======
ID#AAAAiB_qxFs
    (2020-03-25 17:56:48)
Este item hace referencia al material utilizado para la actividad en específico. Se diferencia del rubro administrativos, ya que estos son específicamente para la operación del área administrativa.</t>
        </r>
      </text>
    </comment>
  </commentList>
  <extLst>
    <ext xmlns:r="http://schemas.openxmlformats.org/officeDocument/2006/relationships" uri="GoogleSheetsCustomDataVersion1">
      <go:sheetsCustomData xmlns:go="http://customooxmlschemas.google.com/" r:id="rId1" roundtripDataSignature="AMtx7miiSxAYet7B/xcSucOtcmwhPQlWmQ=="/>
    </ext>
  </extLst>
</comments>
</file>

<file path=xl/comments2.xml><?xml version="1.0" encoding="utf-8"?>
<comments xmlns="http://schemas.openxmlformats.org/spreadsheetml/2006/main">
  <authors>
    <author/>
  </authors>
  <commentList>
    <comment ref="A11" authorId="0" shapeId="0">
      <text>
        <r>
          <rPr>
            <sz val="11"/>
            <color rgb="FF000000"/>
            <rFont val="Calibri"/>
            <scheme val="minor"/>
          </rPr>
          <t>======
ID#AAAAiB_qxFo
    (2020-03-25 17:56:48)
Esta columna se menciona en el rubro "Protección y Divulgación", debido a hace referencia a aquellas actividades específicas de la actividad.</t>
        </r>
      </text>
    </comment>
  </commentList>
  <extLst>
    <ext xmlns:r="http://schemas.openxmlformats.org/officeDocument/2006/relationships" uri="GoogleSheetsCustomDataVersion1">
      <go:sheetsCustomData xmlns:go="http://customooxmlschemas.google.com/" r:id="rId1" roundtripDataSignature="AMtx7mi3RzACVKYXCcq0x9ynMFw0zir3Nw=="/>
    </ext>
  </extLst>
</comments>
</file>

<file path=xl/comments3.xml><?xml version="1.0" encoding="utf-8"?>
<comments xmlns="http://schemas.openxmlformats.org/spreadsheetml/2006/main">
  <authors>
    <author/>
  </authors>
  <commentList>
    <comment ref="A5" authorId="0" shapeId="0">
      <text>
        <r>
          <rPr>
            <sz val="11"/>
            <color rgb="FF000000"/>
            <rFont val="Calibri"/>
            <scheme val="minor"/>
          </rPr>
          <t>======
ID#AAAAiB_qxF0
    (2020-03-25 17:56:48)
La descripción que se especifica es por trayecto.</t>
        </r>
      </text>
    </comment>
  </commentList>
  <extLst>
    <ext xmlns:r="http://schemas.openxmlformats.org/officeDocument/2006/relationships" uri="GoogleSheetsCustomDataVersion1">
      <go:sheetsCustomData xmlns:go="http://customooxmlschemas.google.com/" r:id="rId1" roundtripDataSignature="AMtx7mg1hrsLGVeV5HqDPW1PCqcfErzvzg=="/>
    </ext>
  </extLst>
</comments>
</file>

<file path=xl/comments4.xml><?xml version="1.0" encoding="utf-8"?>
<comments xmlns="http://schemas.openxmlformats.org/spreadsheetml/2006/main">
  <authors>
    <author/>
  </authors>
  <commentList>
    <comment ref="D12" authorId="0" shapeId="0">
      <text>
        <r>
          <rPr>
            <sz val="11"/>
            <color rgb="FF000000"/>
            <rFont val="Calibri"/>
            <scheme val="minor"/>
          </rPr>
          <t>======
ID#AAAAiB_qxFk
    (2020-03-25 17:56:48)
Meses de ejecucióndel proyecto.</t>
        </r>
      </text>
    </comment>
    <comment ref="E12" authorId="0" shapeId="0">
      <text>
        <r>
          <rPr>
            <sz val="11"/>
            <color rgb="FF000000"/>
            <rFont val="Calibri"/>
            <scheme val="minor"/>
          </rPr>
          <t>======
ID#AAAAiB_qxFw
    (2020-03-25 17:56:48)
Valor Mensualizado.</t>
        </r>
      </text>
    </comment>
  </commentList>
  <extLst>
    <ext xmlns:r="http://schemas.openxmlformats.org/officeDocument/2006/relationships" uri="GoogleSheetsCustomDataVersion1">
      <go:sheetsCustomData xmlns:go="http://customooxmlschemas.google.com/" r:id="rId1" roundtripDataSignature="AMtx7mgcGLo4EeqgldTGLJk6V0h47GOZXg=="/>
    </ext>
  </extLst>
</comments>
</file>

<file path=xl/sharedStrings.xml><?xml version="1.0" encoding="utf-8"?>
<sst xmlns="http://schemas.openxmlformats.org/spreadsheetml/2006/main" count="850" uniqueCount="392">
  <si>
    <t>Etiquetas de fila</t>
  </si>
  <si>
    <t>Suma de CONTRIBUCIÓN TH</t>
  </si>
  <si>
    <t>Suma de PERIODO 0</t>
  </si>
  <si>
    <t>Suma de PERIODO 1</t>
  </si>
  <si>
    <t>ADMIN</t>
  </si>
  <si>
    <t>suministros</t>
  </si>
  <si>
    <t>Transporte</t>
  </si>
  <si>
    <t>SUPer</t>
  </si>
  <si>
    <t>Mano de Obra Calificada</t>
  </si>
  <si>
    <t>TH</t>
  </si>
  <si>
    <t>N/A</t>
  </si>
  <si>
    <t>Actividad 1.1</t>
  </si>
  <si>
    <t>Actividad 1.2</t>
  </si>
  <si>
    <t>Servicios prestados a las empresas y servicios de producción</t>
  </si>
  <si>
    <t>Actividad 2.1</t>
  </si>
  <si>
    <t>Actividad 2.2</t>
  </si>
  <si>
    <t>Actividad 2.3</t>
  </si>
  <si>
    <t>Materiales</t>
  </si>
  <si>
    <t>Actividad 2.4</t>
  </si>
  <si>
    <t>Actividad 2.5</t>
  </si>
  <si>
    <t>Total general</t>
  </si>
  <si>
    <t xml:space="preserve">COSTO POR ACTIVIDAD </t>
  </si>
  <si>
    <t>TÍTULO DEL PROYECTO</t>
  </si>
  <si>
    <t>“Implementación de estrategias para el desarrollo de mercados y el fomento de la cultura exportadora de las MIPYMES en el Departamento del Cauca”</t>
  </si>
  <si>
    <t>TOTAL PROYECTO SGR</t>
  </si>
  <si>
    <t>OPERACIÓN PROYECCIÓN</t>
  </si>
  <si>
    <t>ENTIDAD EJECUTORA</t>
  </si>
  <si>
    <t>XXXXXXXXXXx</t>
  </si>
  <si>
    <t>TOTAL PROYECTO</t>
  </si>
  <si>
    <t>CODIGO ACTV.</t>
  </si>
  <si>
    <t>NOMBRE ACTIVIDAD</t>
  </si>
  <si>
    <t>PAQUETE DE TRABAJO</t>
  </si>
  <si>
    <t>TIEMPO (MESES)</t>
  </si>
  <si>
    <t>RUBRO</t>
  </si>
  <si>
    <t>COSTO (COP)</t>
  </si>
  <si>
    <t>%  CONTRIBUCIÓN</t>
  </si>
  <si>
    <t>CONTRIBUCIÓN TH</t>
  </si>
  <si>
    <t>RUBROS MGA</t>
  </si>
  <si>
    <t>PERIODO 0</t>
  </si>
  <si>
    <t>PERIODO 1</t>
  </si>
  <si>
    <t>1.1</t>
  </si>
  <si>
    <t>Identificar las empresas exportadoras o potencialmente exportadoras, según cadena productiva de interés.</t>
  </si>
  <si>
    <t>Talento Humano</t>
  </si>
  <si>
    <t>01. Talento Humano</t>
  </si>
  <si>
    <t>1.2</t>
  </si>
  <si>
    <t>Identificar las barreras de acceso a mercados internacionales de las empresas de la cadena productiva de interés.</t>
  </si>
  <si>
    <t>despliegue de convocatoria</t>
  </si>
  <si>
    <t>02. Capacitación-Socializacione</t>
  </si>
  <si>
    <t>2.1</t>
  </si>
  <si>
    <t>Establecer convocatoria de apoyo a MiPymes interesadas en el diseño de planes de negocio internacionales competitivos.</t>
  </si>
  <si>
    <t>04. Protección y Divulgacion</t>
  </si>
  <si>
    <t>2.2</t>
  </si>
  <si>
    <t>Realizar el seminario especializado en “Tendencias del Comercio Internacional: desafíos y retos para el acceso a nuevos mercados”</t>
  </si>
  <si>
    <t>Seminario</t>
  </si>
  <si>
    <t>2.3</t>
  </si>
  <si>
    <t>Consolidar una Hoja de Ruta para la exportación competitiva.</t>
  </si>
  <si>
    <t xml:space="preserve">Hoja De ruta </t>
  </si>
  <si>
    <t xml:space="preserve">Formatos de trabajo </t>
  </si>
  <si>
    <t>03. Materiales, Insumos y Doc.</t>
  </si>
  <si>
    <t>Transportes terrestres y aereos</t>
  </si>
  <si>
    <t>05. Gastos de viaje</t>
  </si>
  <si>
    <t>2.4</t>
  </si>
  <si>
    <t>Realizar ruedas de negocios para ampliar el portafolio de proveedores y compradores de las empresas seleccionadas.</t>
  </si>
  <si>
    <t>Divulgacion de eventos</t>
  </si>
  <si>
    <t>Gastos de Viaje</t>
  </si>
  <si>
    <t>2.5</t>
  </si>
  <si>
    <t xml:space="preserve"> Efectuar acompañamiento para la suscripción de acuerdos comerciales.</t>
  </si>
  <si>
    <t>personas</t>
  </si>
  <si>
    <t>Insumos</t>
  </si>
  <si>
    <t>Movilizacion</t>
  </si>
  <si>
    <t>Apoyo y acompañamiento de Talento Humano</t>
  </si>
  <si>
    <t xml:space="preserve">Suministros Administrativos </t>
  </si>
  <si>
    <t>Servicios generales Administración</t>
  </si>
  <si>
    <t xml:space="preserve">06. Administrativos </t>
  </si>
  <si>
    <t>Gestión Supervición</t>
  </si>
  <si>
    <t>Supervición</t>
  </si>
  <si>
    <t>07.Gastos apoyo supervision</t>
  </si>
  <si>
    <t>RESUMEN DEL PRESUPUESTO “IMPLEMENTACIÓN DE ESTRATEGIAS PARA EL DESARROLLO DE MERCADOS Y EL FOMENTO DE LA CULTURA EXPORTADORA DE LAS MIPYMES EN EL DEPARTAMENTO DEL CAUCA”</t>
  </si>
  <si>
    <t>CONTRAPARTIDA</t>
  </si>
  <si>
    <t xml:space="preserve">FONDO FINANCIACION SGR/ RECURSOS DE LA NACIÓN </t>
  </si>
  <si>
    <t>TOTAL</t>
  </si>
  <si>
    <t>Efectivo</t>
  </si>
  <si>
    <t>RUBROS PRESUPUESTALES</t>
  </si>
  <si>
    <t>ESPECIE</t>
  </si>
  <si>
    <t>EFECTIVO</t>
  </si>
  <si>
    <t>01.</t>
  </si>
  <si>
    <t>Talento humano</t>
  </si>
  <si>
    <t>02.</t>
  </si>
  <si>
    <t>Capacitación y participación en eventos</t>
  </si>
  <si>
    <t>03.</t>
  </si>
  <si>
    <t>Materiales, insumos y documentación</t>
  </si>
  <si>
    <t>04.</t>
  </si>
  <si>
    <t>Protección de conocimiento y divulgación</t>
  </si>
  <si>
    <t>05.</t>
  </si>
  <si>
    <t>Gastos de viaje</t>
  </si>
  <si>
    <t>06.</t>
  </si>
  <si>
    <t xml:space="preserve">Administrativos </t>
  </si>
  <si>
    <t>07.</t>
  </si>
  <si>
    <t>Gastos apoyo supervision</t>
  </si>
  <si>
    <t>FUENTES</t>
  </si>
  <si>
    <t>GASTOS DE TALENTO HUMANO</t>
  </si>
  <si>
    <t>CONTRAPARTIDAS</t>
  </si>
  <si>
    <t>ANALISIS DE PRECIOS UNITARIOS</t>
  </si>
  <si>
    <t>CONTRAPARTIDA NO.1</t>
  </si>
  <si>
    <t>CONTRAPARTIDA NO.2</t>
  </si>
  <si>
    <t>RESOLUCIÓN 426</t>
  </si>
  <si>
    <t>JUSTIFICACIÓN</t>
  </si>
  <si>
    <t>FUENTE</t>
  </si>
  <si>
    <t>CARGOS</t>
  </si>
  <si>
    <t>FORMACIÓN Y EXPERIENCIA ACADEMICA/ EXPERIENCIA PROFESIONAL</t>
  </si>
  <si>
    <t>FUNCIÓN</t>
  </si>
  <si>
    <t>TIEMPO DE DEDICACIÓN (HORAS/
SEMANA)</t>
  </si>
  <si>
    <t>UNIDAD</t>
  </si>
  <si>
    <t>UNIDAD DE MEDIDA</t>
  </si>
  <si>
    <t>VALOR MES</t>
  </si>
  <si>
    <t>Especie</t>
  </si>
  <si>
    <t>Salario Minimo Legal vigente (2019)</t>
  </si>
  <si>
    <t>SMLV (Resolución)</t>
  </si>
  <si>
    <t>Total 2022 Salario por mes</t>
  </si>
  <si>
    <t>Gerente de proyecto</t>
  </si>
  <si>
    <r>
      <rPr>
        <sz val="12"/>
        <color rgb="FF000000"/>
        <rFont val="Arial"/>
      </rPr>
      <t xml:space="preserve">Profesional en ciencias administrativas, ciencias economicas,  o profesional a fines de ingenieria,y comercio exterior, con maestria  en gerencia de proyectos y/o comercio internacional, logisticaagroindustrial con alta capacidad de liderazgo, trabajo en equipo y orientación a resultados.
</t>
    </r>
    <r>
      <rPr>
        <sz val="12"/>
        <color theme="1"/>
        <rFont val="Arial"/>
      </rPr>
      <t>✓</t>
    </r>
    <r>
      <rPr>
        <sz val="12"/>
        <color rgb="FF000000"/>
        <rFont val="Arial"/>
      </rPr>
      <t xml:space="preserve"> Experiencia mínima de  cinco  (5)  a 10 años como coordinador o gerente de proyectos financiados con recursos Públicos.</t>
    </r>
  </si>
  <si>
    <t>✓ Planificar, organizar, coordinar y controlar la buena ejecución del proyecto en el Departamento de Ejecución.
✓  Coordinar el equipo de trabajo (técnico y administrativo) para el desarrollo de actividades.
✓ Coordinar los proveedores y alianzas para el desarrollo del proyecto.
✓ Velar por el cumplimiento de las metas establecidas, asi como velar por la  presentacion de informes de gestión.</t>
  </si>
  <si>
    <t>48</t>
  </si>
  <si>
    <t>MES</t>
  </si>
  <si>
    <t>El precio es seleccionado según Código Soporte: RS_Col_426_2014
La tarifa establece la asignación límite máximo a pagar  al personal que cumpla  actividades de ciencia, tecnología e innovación, 426 de 2014, ARTICULO SEGUNDO. CRITERIOS DE ASIGNACIÓN 
Formación: Maestria
Experiencia: Entre 5 y hasta 10 años
Para la asignación del salario mensual se tiene en cuenta el SMLV según se indica en la tabla, para el caso del 2022 el SMLV esta en $1.000.000</t>
  </si>
  <si>
    <t>01_Talento_Humano:
- RS_Col_426_2014</t>
  </si>
  <si>
    <t>Coordinador técnico del proyecto.</t>
  </si>
  <si>
    <t>Profesional  especializado en áreas a fines de ingeniería, ciencias económicas y administrativas y experiencia  en torno a procesos de comercializacion de Mypimes en el territorio Departamental y/o nacional.
✓ Experiencia en procesos de de coordinación, y comercio exterior entre 1 a 5 años.</t>
  </si>
  <si>
    <t xml:space="preserve">✓ Realizar el acompañamiento en la planeación, y participar activamente con la generencia en la construccion del plan de acción de cada componente del proyecto 
✓ Realizar el acompañamiento técnico de los componentes técnicos del proyecto.
✓ Acompañar la gerencia para el cumplimiento técnico de las actividades y metas programadas, asi como de la construccion de los diferentes informes de Gestión que se requieran.
✓ Acompañar la consolidacion de los Autodiagnósticos de las empresas en el marco del desarrollo de la Actividad 1.2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</si>
  <si>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1 y hasta 5 años
Para la asignación del salario mensual se tiene en cuenta el SMLV según se indica en la tabla, para el caso del 2022 el SMLV esta en $1.000.000</t>
  </si>
  <si>
    <t>Profesional en comunicación</t>
  </si>
  <si>
    <t>Profesional de carrera de comunicación social o afines como periodismo.
✓  Experiencia entre 1 a 5 años con capacidad de trabajo en equipo y excelente manejo de relaciones públicas y con medios de comunicación, que cuente con experiencia en la construccion de pautas y despliegue de convocatorias en el Departamento o a nivel Nacional.</t>
  </si>
  <si>
    <t xml:space="preserve">
✓  Planificar, organizar y coordinar con el apoyo y aval de la gerencia el Plan de accion y hoja de ruta para los despliegues de convocatorias de beneficiados de los proyectos.
✓  Elaboración de notas y pautas de prensa en los diferentes medios de comunicacion, que esten   relacionados a los avances y logros del proyecto.
✓  Velar por los compromisos de comunicación y difusión de las actividades,  entregas, beneficios y logros del proyecto.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</si>
  <si>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</si>
  <si>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Profesional en Diseño Grafico</t>
  </si>
  <si>
    <t>Profesional en Diseño Grafico, con capacidad de trabajo en equipo  y excelente manejo de relaciones.
✓  Experiencia entre 1 a 5 años en diseños de identidad corporativa y piezas gráficas para las diferentes estapas del proyecto.</t>
  </si>
  <si>
    <t xml:space="preserve">
✓ Planificar y coordinar con la Gerencia el diseño de piezas para la generación de campañas de convocatorias y difusión del proyecto.
✓ Diseñar la imagen corporativa del proyecto y de cada una de sus actividades.
✓ Apoyo grafico en las estrategias de comunicación y divulgación para los diferentes medios de comunicación.</t>
  </si>
  <si>
    <t>Asistencia Mesa de ayuda</t>
  </si>
  <si>
    <t>Técnico en ciencias administrativas, economía, ciencias sociales manejo de peticiones, quejas y reclamos, enfocado en atención al usuario. ( Residente del Departamento de Ejecucion).
✓ Experiencia de 1 a 5 años en el acompañamiento y gestión de usuarios.</t>
  </si>
  <si>
    <t xml:space="preserve">✓ Orientar a los beneficiario y/o usuario en sus inquietudes referentes a la convocatorias.
✓ Brindar soporte al usuario respecto a duas que se tenga sobre la ejecución del proyecto.       
✓ Apoyar la recepcion y recopilacion de información requerida de los beneficiarios en el marco de la ejecucion del proyecto.    
</t>
  </si>
  <si>
    <t>El precio es seleccionado según Código Soporte: RS_Col_426_2014
La tarifa establece la asignación límite máximo a pagar  al personal que cumpla  actividades de ciencia, tecnología e innovación, 426 de 2014, ARTICULO SEGUNDO. CRITERIOS DE ASIGNACIÓN 
Formación: Tecnico
Experiencia: Entre 1 y hasta 5 años
Para la asignación del salario mensual se tiene en cuenta el SMLV según se indica en la tabla, para el caso del 2022 el SMLV esta en $1.000.000</t>
  </si>
  <si>
    <t>Profesional Juridico</t>
  </si>
  <si>
    <t xml:space="preserve">Profesional  en areas del derecho.
✓Experiencia entre 1 a 5 años en áreas de la contratación estatal y/o publica y/o administrativa encargado de brindar apoyo a la coordinación jurídica del proyecto. 
</t>
  </si>
  <si>
    <t xml:space="preserve"> ✓ Garantizar los procesos contractuales y de compromisos con las empresas beneficiarias del proyecto.
✓ Establecimiento de contratos con los proyectos a beneficarcon recursos asi mismo se encargara del seguimiento en ejecucion y cierre.</t>
  </si>
  <si>
    <t>24</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</si>
  <si>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Para la asignación del salario mensual se tiene en cuenta el SMLV según se indica en la tabla, para el caso del 2022 el SMLV esta en $1.000.000</t>
  </si>
  <si>
    <t>Contador del proyecto</t>
  </si>
  <si>
    <t xml:space="preserve">
Profesional en contaduría pública, con alta capacidad de liderazgo, trabajo en equipo y orientación a resultados.
✓ Experiencia de 1 a 5 años  en procesos contables para proyectos financiados con recursos Públicos.</t>
  </si>
  <si>
    <t>✓ Realización de registro de gastos, ingresos y costos del proyecto.
✓ Entregar los movimientos financieros actualizados por mes para la gerencia y los carga a los sistemas de Informacion que se requieran.
✓ Realización actividades contables de todo el proyecto</t>
  </si>
  <si>
    <t>Profesional de  Informes Integrales y monitoreo a los diferentes sistemas de seguimimento ( Gesproy/SPI/SUIFP)</t>
  </si>
  <si>
    <t xml:space="preserve">
Profesional en el área del conocimiento de las ciencias sociales y humanas y afines.
✓ Experiencia entre 1 a 5 años como coordinador tecniProfesional
</t>
  </si>
  <si>
    <t>✓ Personal encargado de dar apoyo a las actividades que permitan realizar un efectivo control y cumplimiento de los objetivos del proyecto.
✓ Apoyo a los informes mensuales de las actividades como estado al avance del proyecto, 
✓ Orientar la estructuración de los entregables con el fin de que cumplan con lo consignado en la MGA.
✓  Guiar a la gerencia para el correspondiente reporte de avance técnico y financiero en la plataforma GESPROY/SPI/SUIFP.</t>
  </si>
  <si>
    <r>
      <rPr>
        <sz val="12"/>
        <color rgb="FF000000"/>
        <rFont val="Arial"/>
      </rPr>
      <t xml:space="preserve">Experto en Gestion Empresarial y comercio internaciconal
</t>
    </r>
    <r>
      <rPr>
        <b/>
        <sz val="12"/>
        <color rgb="FF000000"/>
        <rFont val="Arial"/>
      </rPr>
      <t>Actividad 1.1</t>
    </r>
  </si>
  <si>
    <t xml:space="preserve">Profesional universitario  en áreas a fines de ingeniería, ciencias económicas y administrativas, titulado con Maestria  en áreas a fines de las ciencias economicas y comercio internacional 
✓ Mínimo (6) años de experiencia en asesoramiento y/o acompañamiento en procesos de innovación,Debe contar con experiencia previa en compañías importadoras y comercializadoras, conocimientos de regimén cambiario, reportes a DIAN y BanRep. Habilidades de negociación con proveedores locales e internacionales y agencias de aduana
✓ Cuenta con reconocida experiencia en los campos relacionados con el (los) tema(s) de los programas y/o proyectos que se van a someter a su consideración.
✓ Cuenta con la capacidad de transferir conocimientos, motivar y incentivar a los empresarios del Departamento.
                                                                                                             </t>
  </si>
  <si>
    <t>✓ Buscar las bases de datos e informacion financiera y balance de las Mypymes del Departamento con la Finalidad de modelar los criterios propuestos como herramienta para la construccion de Modelos de Priorizacion.
✓ Realizar la valoracion y aplicacion como insumo para la creacion de una metodología que clasificara e identificara que Mipyme es apta para exportar 
✓  Determinar y entregar (1) un modelo de priorizacion de Mipymes en el marco de la ejecucion del proyecto para identificar, los beneficiarios del mismo.</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</si>
  <si>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con maestria  
Experiencia: minimo 6 años
Para la asignación del salario mensual se tiene en cuenta el SMLV según se indica en la tabla, para el caso del 2022  el SMLV esta en $1.000.000</t>
  </si>
  <si>
    <r>
      <rPr>
        <sz val="12"/>
        <color rgb="FF000000"/>
        <rFont val="Arial"/>
      </rPr>
      <t xml:space="preserve">Experto en Gestion Empresarial y comercio internaciconal
</t>
    </r>
    <r>
      <rPr>
        <b/>
        <sz val="12"/>
        <color rgb="FF000000"/>
        <rFont val="Arial"/>
      </rPr>
      <t>Actividad 1.1</t>
    </r>
  </si>
  <si>
    <r>
      <rPr>
        <sz val="12"/>
        <color rgb="FF000000"/>
        <rFont val="Arial"/>
      </rPr>
      <t xml:space="preserve">Asesoria Tecnica y Especializada de exportacion competitiva.
</t>
    </r>
    <r>
      <rPr>
        <b/>
        <sz val="12"/>
        <color rgb="FF000000"/>
        <rFont val="Arial"/>
      </rPr>
      <t>Actividad 2.3</t>
    </r>
  </si>
  <si>
    <t xml:space="preserve">Profesional especializado en áreas afines de ingeniería, ciencias económicas y administrativa y experiencia  en torno a procesos de competitividad y Comercio Internacional,  con facilidades para la generación pedagógica de habilidades y competencias a empresas.
✓ Experiencia previa en procesos de acompañamiento empresarial con experiencia técnica entre 5 y hasta 10 años.
✓ Experiencia en asesoría y/o consultoría empresarial o profesionales vinculados a grupos de investigación asociados a la temática de innovación y competitividad, así como de empresarios y gestores . 
</t>
  </si>
  <si>
    <t xml:space="preserve">✓ Realizar asesorias especializadas a los beneficiarios de la convocatoria con la finalidad de determinar una Hoja de Ruta par ala Exorportacion Competitiva.
✓  Control Técnico en el Desarrollo de la Hoja de Ruta.
✓ Orientar al beneficiario para la construccion de dicha Hoja de Ruta.
✓  Brindar soporte y orientación.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</si>
  <si>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5 y hasta 10 años
Para la asignación del salario mensual se tiene en cuenta el SMLV según se indica en la tabla, para el caso del 2022 el SMLV esta en $1.000.000</t>
  </si>
  <si>
    <r>
      <rPr>
        <sz val="12"/>
        <color rgb="FF000000"/>
        <rFont val="Arial"/>
      </rPr>
      <t xml:space="preserve">Asesoria Tecnica y Especializada de exportacion competitiva.
</t>
    </r>
    <r>
      <rPr>
        <b/>
        <sz val="12"/>
        <color rgb="FF000000"/>
        <rFont val="Arial"/>
      </rPr>
      <t>Actividad 2.3</t>
    </r>
  </si>
  <si>
    <r>
      <rPr>
        <sz val="12"/>
        <color rgb="FF000000"/>
        <rFont val="Arial"/>
      </rPr>
      <t xml:space="preserve">Asesoria Tecnica y Especializada de exportacion competitiva.
</t>
    </r>
    <r>
      <rPr>
        <b/>
        <sz val="12"/>
        <color rgb="FF000000"/>
        <rFont val="Arial"/>
      </rPr>
      <t>Actividad 2.3</t>
    </r>
  </si>
  <si>
    <r>
      <rPr>
        <sz val="12"/>
        <color rgb="FF000000"/>
        <rFont val="Arial"/>
      </rPr>
      <t xml:space="preserve">Asesoria Tecnica y Especializada de exportacion competitiva.
</t>
    </r>
    <r>
      <rPr>
        <b/>
        <sz val="12"/>
        <color rgb="FF000000"/>
        <rFont val="Arial"/>
      </rPr>
      <t>Actividad 2.3</t>
    </r>
  </si>
  <si>
    <r>
      <rPr>
        <sz val="12"/>
        <color rgb="FF000000"/>
        <rFont val="Arial"/>
      </rPr>
      <t xml:space="preserve">Asesoria Tecnica y Especializada de exportacion competitiva.
</t>
    </r>
    <r>
      <rPr>
        <b/>
        <sz val="12"/>
        <color rgb="FF000000"/>
        <rFont val="Arial"/>
      </rPr>
      <t>Actividad 2.3</t>
    </r>
  </si>
  <si>
    <r>
      <rPr>
        <sz val="12"/>
        <color rgb="FF000000"/>
        <rFont val="Arial"/>
      </rPr>
      <t xml:space="preserve">Expertos en comercio exterior para la suscripción de acuerdos comerciales.
</t>
    </r>
    <r>
      <rPr>
        <b/>
        <sz val="12"/>
        <color rgb="FF000000"/>
        <rFont val="Arial"/>
      </rPr>
      <t>Actividad 2.5</t>
    </r>
  </si>
  <si>
    <t xml:space="preserve">Profesional especializado en áreas de Gestión de Aduanas y Comercio Exterior
✓ Experiencia previa en procesos de acompañamiento empresarial con experiencia técnica entre 5 y hasta 10 años.
✓  experiencia previa en compañías importadoras y comercializadoras, conocimientos de regimén cambiario, reportes a DIAN y BanRep. Habilidades de negociación con proveedores locales e internacionales y agencias de aduanas
</t>
  </si>
  <si>
    <t>✓ llevará a cabo el proceso de acompañamiento técnico a las empresas que concreten tratados comerciales o contratos de compra venta para la exportación de sus productos o servicios.
✓  apoyo técnico servirá para guiar a las empresas en la suscripción de los acuerdos y que logren tener un buen posicionamiento internacional.
✓ Se encargara de apoyar a 12 empresarios durante  4 meses</t>
  </si>
  <si>
    <r>
      <rPr>
        <sz val="12"/>
        <color rgb="FF000000"/>
        <rFont val="Arial"/>
      </rPr>
      <t xml:space="preserve">Expertos en comercio exterior para la suscripción de acuerdos comerciales.
</t>
    </r>
    <r>
      <rPr>
        <b/>
        <sz val="12"/>
        <color rgb="FF000000"/>
        <rFont val="Arial"/>
      </rPr>
      <t>Actividad 2.5</t>
    </r>
  </si>
  <si>
    <r>
      <rPr>
        <sz val="12"/>
        <color rgb="FF000000"/>
        <rFont val="Arial"/>
      </rPr>
      <t xml:space="preserve">Expertos en comercio exterior para la suscripción de acuerdos comerciales.
</t>
    </r>
    <r>
      <rPr>
        <b/>
        <sz val="12"/>
        <color rgb="FF000000"/>
        <rFont val="Arial"/>
      </rPr>
      <t>Actividad 2.5</t>
    </r>
  </si>
  <si>
    <t>ACTIVIDAD</t>
  </si>
  <si>
    <t>CIUDAD / MUNICIPIO</t>
  </si>
  <si>
    <t>No. DIAS / EVENTOS / TALLERES</t>
  </si>
  <si>
    <t>No. DE PERSONAS</t>
  </si>
  <si>
    <t>COSTO  POR PERSONA</t>
  </si>
  <si>
    <t>TOTAL ACTIVIDAD</t>
  </si>
  <si>
    <r>
      <rPr>
        <sz val="10"/>
        <color rgb="FF000000"/>
        <rFont val="Calibri"/>
      </rPr>
      <t xml:space="preserve">Identificar las barreras de acceso a mercados internacionales de las empresas de la cadena productiva de interés.
</t>
    </r>
    <r>
      <rPr>
        <b/>
        <sz val="10"/>
        <color rgb="FF000000"/>
        <rFont val="Calibri"/>
      </rPr>
      <t>ACTIVIDAD 1.2</t>
    </r>
  </si>
  <si>
    <t xml:space="preserve">Esta actividad requiere  identificar, analizar y elaborar un diagnóstico de cuáles son las barreras de acceso a mercados internacionales (aranceles, cuotas, precios de referencia, licencias de importación, permisos y certificados sanitarios y fitosanitarios, regulaciones sobre etiquetado de productos, regulaciones sobre estándares técnicos de productos, entre otros), de acuerdo con la cadena productiva de interés.
y para ello se va a realizar a traves de 3 tres sesiones de trabajo con un total de 90 personas </t>
  </si>
  <si>
    <t>Departamento del Cauca ( 42 Municipios) sin embargo se concentran las personas en 5 municipios (Popayan,  Santander de Quiilichao El tambo, paez , Santa Rosa) del Departamento, los cuales según el Ultimo Censo poblacional cuentan con mayor proporcion de poblacion, y territorialmente dividen el territorio, para que las movilizaciones no sean de reccorridos tan largo para los usuarios.</t>
  </si>
  <si>
    <r>
      <rPr>
        <sz val="10"/>
        <color rgb="FF000000"/>
        <rFont val="Calibri"/>
      </rPr>
      <t xml:space="preserve"> Realizar el seminario especializado en “Tendencias del Comercio Internacional: desafíos y retos para el acceso a nuevos mercados”
</t>
    </r>
    <r>
      <rPr>
        <b/>
        <sz val="10"/>
        <color rgb="FF000000"/>
        <rFont val="Calibri"/>
      </rPr>
      <t>ACTIVIDAD 2.2</t>
    </r>
  </si>
  <si>
    <t xml:space="preserve">se desarrollará el seminario especializado “Tendencias del Comercio Internacional” con los directivos y/o representantes de las MiPymes seleccionadas, el cual será impartido y certificado de forma conjunta por la Cámara de Comercio del departamento y una Universidad de la región con idoneidad, trayectoria y experiencia, en temas de comercio internacional, con el fin  de formar y entrenar a los empresarios en contenidos relevantes del comercio exterior, y fomentar la cultura exportadora para impulsar el desarrollo económico del departamento. </t>
  </si>
  <si>
    <t>ALCANCE</t>
  </si>
  <si>
    <t>INTENSIDAD HORARIA</t>
  </si>
  <si>
    <t>8 horas / 3 Sesiones</t>
  </si>
  <si>
    <t>COSTOS VARIABLES - PROYECCIÓN</t>
  </si>
  <si>
    <t>EVENTOS (Costos Variables)</t>
  </si>
  <si>
    <t>TABLA DE COSTEO VARIABLE</t>
  </si>
  <si>
    <t>Observación Unidad</t>
  </si>
  <si>
    <t>CONCEPTO</t>
  </si>
  <si>
    <t>DESCRIPCION INSUMO</t>
  </si>
  <si>
    <t>CANTIDAD INSUMO</t>
  </si>
  <si>
    <t>UNIDAD INSUMO</t>
  </si>
  <si>
    <t>CANTIDAD TALLERES Y/O SESIONES</t>
  </si>
  <si>
    <t>TOTAL INSUMO</t>
  </si>
  <si>
    <t>TOTAL INSUMO ACTIVIDAD</t>
  </si>
  <si>
    <t>COSTO UNITARIO</t>
  </si>
  <si>
    <t>Socializador o moderador metodologo</t>
  </si>
  <si>
    <t>Horas</t>
  </si>
  <si>
    <t xml:space="preserve">El pago realizado al formador encrgado de desarrollar las diferentes sesiones, sera reconocido por horas de acuerdo a la Asignacion limite maximo a pagar de la Resolucion 0426 de 20014 (se tomara como referencia un profesional con maestria con experiencia de 1 a 5 años para calcular su valor proporcional) ejemplo: salario determinado $8.000.000 el cual sera dividido por los 30 dias del mes y las horas de ocupacion. </t>
  </si>
  <si>
    <t>Infraestructura física</t>
  </si>
  <si>
    <t>Alquileres Salones</t>
  </si>
  <si>
    <t>se reconocen 9 horas por cada una de las sesiones, teniendo en cuenta que se requiere preparar el espacio para el desarrollo del  taller ( 1 hora preparacion + 8 horas por sesion) valor po rhora de $55.400 el alquiler de un salon con herramientas audivisuales y estacion de cafe y agua) Comfacauca</t>
  </si>
  <si>
    <t>https://www.comfacauca.com/tarifa/salon-de-eventos/</t>
  </si>
  <si>
    <t>Insumos o materiales</t>
  </si>
  <si>
    <t>Material de Sensibilizacicon</t>
  </si>
  <si>
    <t>Unidad</t>
  </si>
  <si>
    <t>Kit de sensibilizacion para cada participante de las sesiones</t>
  </si>
  <si>
    <t xml:space="preserve">COSTOS FIJOS </t>
  </si>
  <si>
    <t>TABLA DE COSTEO FIJO</t>
  </si>
  <si>
    <t>DESCRIPCION</t>
  </si>
  <si>
    <t>CANTIDAD</t>
  </si>
  <si>
    <t>Observación</t>
  </si>
  <si>
    <t>TOTAL RECURSO ACTIVIDAD</t>
  </si>
  <si>
    <t xml:space="preserve">Talento Humano </t>
  </si>
  <si>
    <t>Asistente logístico de apoyo POPAYAN</t>
  </si>
  <si>
    <t>meses</t>
  </si>
  <si>
    <t xml:space="preserve">El precio es seleccionado según Código Soporte: RS_Col_426_2014 La tarifa establece la asignación límite máximo a pagar  al personal que cumpla  actividades de ciencia, tecnología e innovación, 426 de 2014, ARTICULO SEGUNDO. CRITERIOS DE ASIGNACIÓN 
</t>
  </si>
  <si>
    <t>Asistente logístico de apoyo SANTANDER DE QUILICHAO</t>
  </si>
  <si>
    <t>Asistente logístico de apoyo EL TAMBO</t>
  </si>
  <si>
    <t>Asistente logístico de apoyo PAEZ</t>
  </si>
  <si>
    <t>Asistente logístico de apoyo SANTA ROSA</t>
  </si>
  <si>
    <t>Material de identificación equipo de trabajo</t>
  </si>
  <si>
    <t>Camisas polo de identificación equipo de trabajo</t>
  </si>
  <si>
    <t>14personas x 2 unidades de camisas</t>
  </si>
  <si>
    <t>Gorras con el logo del proyecto</t>
  </si>
  <si>
    <t>31 personas x 1 gorra</t>
  </si>
  <si>
    <t>Refrigerios</t>
  </si>
  <si>
    <t>Refrigerios para la realización de los eventos</t>
  </si>
  <si>
    <t>Unidades</t>
  </si>
  <si>
    <t>1 refrigerio por participante</t>
  </si>
  <si>
    <t xml:space="preserve">COSTOS TRANSPORTES NECESARIOS PARA EL DESARROLLO DEL ENTRENAMIENTO ESPECIALIZADO </t>
  </si>
  <si>
    <t xml:space="preserve">OBSERVACION </t>
  </si>
  <si>
    <t>Tiquetes Aéreos Bogota-popayan</t>
  </si>
  <si>
    <t>Tiquetes para Socializador o moderador metodologo (Ida y vuelta)</t>
  </si>
  <si>
    <t>Trayectos</t>
  </si>
  <si>
    <t>Los trayectos seran desde Bogotá a popayan para el inicio de las sesiones, y su posterior mmovilidad al interior del territorio</t>
  </si>
  <si>
    <t>Transporte de  Popayan a  SANTANDER DE QUILICHAO</t>
  </si>
  <si>
    <t xml:space="preserve">transporte terrestre para el socializador y 5 representantes de Gremios por sesion (Ida y vuelta) </t>
  </si>
  <si>
    <t xml:space="preserve">Los trayectos seran desde Popayan a Santander de Quilichao para realiar las 3 sesiones </t>
  </si>
  <si>
    <t>Transporte desde  Popayan a EL TAMBO</t>
  </si>
  <si>
    <t xml:space="preserve">Los trayectos seran desde Popayan a EL TAMBO para realiar las 3 sesiones </t>
  </si>
  <si>
    <t>Transporte desde  Popayan a PAEZ</t>
  </si>
  <si>
    <t xml:space="preserve">Los trayectos seran desde desde  Popayan a PAEZ para realiar las 3 sesiones </t>
  </si>
  <si>
    <t>Transporte dede  Popayan a SANTA ROSA</t>
  </si>
  <si>
    <t xml:space="preserve">Los trayectos seran desde Popayan a SANTA ROSA para realiar las 3 sesiones </t>
  </si>
  <si>
    <t xml:space="preserve">Viaticos </t>
  </si>
  <si>
    <t>Viaticos de estadia y alimentacion para 1 noche por cada sesion del taller</t>
  </si>
  <si>
    <t>noches</t>
  </si>
  <si>
    <t>Los Viaticos se toman como referencia del Gasto en popayan como capital y aplicaran a cualquier municipio de Cauca ( HOTEL 110.000 + ALMUERZO 30.000+ CENA 25.000)</t>
  </si>
  <si>
    <t>Valor Unitario</t>
  </si>
  <si>
    <t>40 horas / 10 Sesiones</t>
  </si>
  <si>
    <t>Seminarista tematico ( debido a la fragmentacion de municipios se consideran 40 horas que se dictaran en estos 5 municipios)</t>
  </si>
  <si>
    <t>El pago realizado al formador encrgado de desarrollar las diferentes sesiones, sera reconocido por horas de acuerdo a la Asignacion limite maximo a pagar de la Resolucion 0426 de 20014.}</t>
  </si>
  <si>
    <t xml:space="preserve">Alquileres Salones Camaras de Comercio </t>
  </si>
  <si>
    <t>se reconocen 4 horas por cada una de las sesiones, teniendo en cuenta que se requiere preparar el espacio para el desarrollo del  taller Comfacauca y Auditorio Empresarial De La Camara De Comercio Del Cauca</t>
  </si>
  <si>
    <t>Kit del taller (Agenda, esfero, cartillas con material de la metodologia)</t>
  </si>
  <si>
    <t xml:space="preserve">Certificaciones </t>
  </si>
  <si>
    <t>Certificacion de culminacion exitosa del Curso</t>
  </si>
  <si>
    <t>Coordinador tecnico de la Actividad</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</si>
  <si>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</si>
  <si>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7personas x 2 unidades de camisas</t>
  </si>
  <si>
    <t>7 personas x 1 gorra</t>
  </si>
  <si>
    <t>Tiquetes Aéreos Bogota-Popayan</t>
  </si>
  <si>
    <t>Transporte desde  Popayan a  SANTANDER DE QUILICHAO</t>
  </si>
  <si>
    <t xml:space="preserve">transporte terrestre para el socializador  </t>
  </si>
  <si>
    <t>Los trayectos seran desde Popayan a Santander de Quilichao, para el inicio de las sesiones, y su posterior mmovilidad al interior del territorio, se calcula que son 10 trayectos a las 5 subregiones</t>
  </si>
  <si>
    <t>Transporte dede  Popayan a EL TAMBO</t>
  </si>
  <si>
    <t>Los trayectos seran desde Popayan a El Tambo para el inicio de las sesiones, y su posterior mmovilidad al interior del territorio</t>
  </si>
  <si>
    <t>Transporte dede  Popayan a PAEZ</t>
  </si>
  <si>
    <t>Los trayectos seran desde Popayan a Paez para el inicio de las sesiones, y su posterior mmovilidad al interior del territorio</t>
  </si>
  <si>
    <t>Los trayectos seran desde Bogotá a Santa Rosa para el inicio de las sesiones, y su posterior mmovilidad al interior del territorio</t>
  </si>
  <si>
    <t>Los Viaticos se toman como referencia del Gasto en Popayan como capital y aplicaran a cualquier Municipio del Cauca( HOTEL 110.000 + ALMUERZO 30.000+ CENA 25.000)</t>
  </si>
  <si>
    <t>MATERIALES, INSUMOS Y DOCUMENTACION</t>
  </si>
  <si>
    <t>DESCRIPCION / CARACTERISTICAS</t>
  </si>
  <si>
    <t xml:space="preserve">CANTIDAD </t>
  </si>
  <si>
    <t>VALOR UNITARIO</t>
  </si>
  <si>
    <r>
      <rPr>
        <sz val="12"/>
        <color rgb="FF000000"/>
        <rFont val="Calibri"/>
      </rPr>
      <t xml:space="preserve">Formatos de hogas de ruta. </t>
    </r>
    <r>
      <rPr>
        <b/>
        <sz val="12"/>
        <color rgb="FF000000"/>
        <rFont val="Calibri"/>
      </rPr>
      <t>(ACTIVIDAD 2.3)</t>
    </r>
    <r>
      <rPr>
        <sz val="12"/>
        <color rgb="FF000000"/>
        <rFont val="Calibri"/>
      </rPr>
      <t xml:space="preserve"> </t>
    </r>
  </si>
  <si>
    <t xml:space="preserve">Formatos de asistencia como instrumento de evidencia y control de las personas o empresas  participantes en la convocatoria del seminario, se debe utilizar un formato por cada uno de los participantes, se proyectan 1 paquete de 15 hojas maximo 
</t>
  </si>
  <si>
    <t xml:space="preserve">Se hace necesario el material impreso para el registro de la Hoja de Ruta de los participantes del proyecto,  Este bloque de información será impresa por bloque una única vez para todo el proyecto, se pagara por el servicio, se almacena y se entrega de acuerdo a la ejecución.  </t>
  </si>
  <si>
    <t>Hoja</t>
  </si>
  <si>
    <r>
      <rPr>
        <sz val="12"/>
        <color rgb="FF000000"/>
        <rFont val="Calibri"/>
      </rPr>
      <t xml:space="preserve">Acta de acompañamiento por cada uno de los proyectos que presentan seguimiento 
</t>
    </r>
    <r>
      <rPr>
        <b/>
        <sz val="12"/>
        <color rgb="FF000000"/>
        <rFont val="Calibri"/>
      </rPr>
      <t>ACTIVIDAD 2.5</t>
    </r>
  </si>
  <si>
    <t>Actas de las horas de acompañamiento por los expertos a las  actividades realizadas durante el tiempo de acompañamiento. Se dispondran 14 formatos para cada proyecto, cada formato dispone de 8 Pag</t>
  </si>
  <si>
    <t xml:space="preserve">Se requiere que cada asesoría de acompañamiento tenga su respectiva acta impresa y firmada por los intervinientes con la verificación del cumplimiento de compromisos. </t>
  </si>
  <si>
    <t>DESCRIPCIÓN PROTECCIÓN DE CONOCIMIENTO Y DIVULGACIÓN</t>
  </si>
  <si>
    <t>ACTIVICADES DE PROTECCIÓN DE CONOCIMIENTO Y DIVULGACIÓN</t>
  </si>
  <si>
    <t>ESPECIFICACIONES TECNICAS</t>
  </si>
  <si>
    <r>
      <rPr>
        <sz val="11"/>
        <color theme="1"/>
        <rFont val="Calibri"/>
      </rPr>
      <t xml:space="preserve">Despliegue de Convocatoria para establecer convocatoria de apoyo a MiPymes interesadas en el diseño de planes de negocio internacionales competitivos.
</t>
    </r>
    <r>
      <rPr>
        <b/>
        <sz val="11"/>
        <color theme="1"/>
        <rFont val="Calibri"/>
      </rPr>
      <t>ACTIVIDAD 2.1</t>
    </r>
  </si>
  <si>
    <t>En el marco de la ejecucion del proyecto es necesario realizar una convocatoria a empresas interesadas en el diseño de planes de negocio internacionales productivos y competitivos, que promuevan la oferta exportadora del departamento, especialmente en lo relacionado con la gestión empresarial y fomento a la cultura exportadora de aquellas empresas con potencial de acceder a nuevos mercados</t>
  </si>
  <si>
    <t>Telemarketiog (se proyecta realizar llamadas de 3 minutos $2.100 a una base de datos de 2.000 personas, para presentar el objetivo del proyeto e invitar a la participacion</t>
  </si>
  <si>
    <t>Mes</t>
  </si>
  <si>
    <t>Telemercado para confirmacion de registro y recordacicon  (2.000 llamadas de 2 minutos)</t>
  </si>
  <si>
    <t xml:space="preserve">Correos electronicos masivos ( se emitiran correos electronicos a una base de datos de 2.000 personas </t>
  </si>
  <si>
    <t>Envio de mensajes de whatsapp masivos ( 2.000 mensajes )</t>
  </si>
  <si>
    <r>
      <rPr>
        <sz val="11"/>
        <color theme="1"/>
        <rFont val="Calibri"/>
      </rPr>
      <t xml:space="preserve">Espacio para la realización  de  ruedas de negocios para ampliar el portafolio de proveedores y compradores de las empresas seleccionadas.
</t>
    </r>
    <r>
      <rPr>
        <b/>
        <sz val="11"/>
        <color theme="1"/>
        <rFont val="Calibri"/>
      </rPr>
      <t>ACTIVIDAD 2.4</t>
    </r>
  </si>
  <si>
    <t>Espacio para más de 100 personas para la generación mesas de trabajo para que los empresarios seleccionados puedan presentar sus empresas, productos y servicios de manera efectiva, se requeriran tres espacios en diferentes ciudades del Pais.</t>
  </si>
  <si>
    <t>Alquiler de espacio Bogota ( 4 HORAS )</t>
  </si>
  <si>
    <t>horas</t>
  </si>
  <si>
    <t>Alquiler de espacio Medellin</t>
  </si>
  <si>
    <t>Alquiler de espacio Cali</t>
  </si>
  <si>
    <t>refigerios para asistentes ( se proyctan en cada ciudad 200 asistentes cada dia)</t>
  </si>
  <si>
    <t>unidades</t>
  </si>
  <si>
    <t xml:space="preserve">Promocion y Divulgacion de la rueda de negocios con canales de comercializacion estrategicos, esta actividad debera estar apoyada por los diferentes Camaras de Comercio de las ciudades donde se van a realizar, y asi mismo debera contar con el apoyo de las Comisiones Regionales de Competitividad .
-Telemercadeo masivo a mas de 3.000 contactos 
- Invitaciones personalizadas via MAIL Y WHATSAPP 3.000 contactos.
-Promocion en Radios y medios 2 minutos </t>
  </si>
  <si>
    <t>Rueda de negocio</t>
  </si>
  <si>
    <t>DESCRIPCIÓN Y CUANTIFICACIÓN DE COSTOS DE DESPLAZAMIENTOS</t>
  </si>
  <si>
    <t>DESPLAZAMIENTO (origen y destino)</t>
  </si>
  <si>
    <t xml:space="preserve">TIPO DE TRASLADO </t>
  </si>
  <si>
    <t>JUSTIFICACION</t>
  </si>
  <si>
    <t>No. De trayectos/Días</t>
  </si>
  <si>
    <t>No. De Personas</t>
  </si>
  <si>
    <t>Costo de pasaje unitario</t>
  </si>
  <si>
    <t>Costo total de pasajes</t>
  </si>
  <si>
    <t xml:space="preserve">Trayecto Popayan  a las diferentes subregiones del Departamento del Cauca </t>
  </si>
  <si>
    <t>Corresponde al transporte aereo del Coordinador, Gerente del proyecto quienes deberan viajar en 4 ocaciones ( trimestralmente) a los diferentes munciipios del Departamento, se aclara que estos viajes se realizaran en cualquiera de los 14 meses de ejecucion del proyecto en el ejercicio de planeacion y seguimiento tecnico con los operadores para eventos, talleres y procesos de formacion.
Esto en el marco del acompañamiento, representacion de la Alta Direccion  y validacion de la correcta ejecucion del Proyecto.</t>
  </si>
  <si>
    <t>Viaticos de los trayectos a los municipios donde se concentrara la Formacion}</t>
  </si>
  <si>
    <t xml:space="preserve">Corresponde a la estadia y alimentación del Coordinador, Gerente del proyecto, se calcula viaticos para 1 solo Día </t>
  </si>
  <si>
    <t>Terrestre/ trayecto Popayan a Santander de Q.</t>
  </si>
  <si>
    <r>
      <rPr>
        <sz val="9"/>
        <color rgb="FF000000"/>
        <rFont val="Calibri"/>
      </rPr>
      <t xml:space="preserve">Viaje ida y regreso para el  profesionales Asesoria Tecnica y Especializada de exportacion competitiva. de la </t>
    </r>
    <r>
      <rPr>
        <b/>
        <sz val="9"/>
        <color rgb="FF000000"/>
        <rFont val="Calibri"/>
      </rPr>
      <t xml:space="preserve">ACTIVIDAD 2.3 </t>
    </r>
    <r>
      <rPr>
        <sz val="9"/>
        <color rgb="FF000000"/>
        <rFont val="Calibri"/>
      </rPr>
      <t>del proyecto, se calculan viajes a los municipios concentradores de 2 viajes durante 3 dias ( el personal del proyecto que viajara  son 5 personas, quien tendran la tarea de garantizar el diligenciamiento y el establecimiento de una Hoja de Ruta especifica por Mipyme acompañada de su respectivo Brochure.</t>
    </r>
  </si>
  <si>
    <t>Terrestre/ trayecto Popayan al Tambo</t>
  </si>
  <si>
    <t>Terrestre/ trayectoPopayan a Paez</t>
  </si>
  <si>
    <t>Terrestre/ trayecto Ipopayan a Santa Rosa</t>
  </si>
  <si>
    <t>Viaticos de los trayectos a las Subregiones</t>
  </si>
  <si>
    <r>
      <rPr>
        <sz val="9"/>
        <color rgb="FF000000"/>
        <rFont val="Calibri"/>
      </rPr>
      <t xml:space="preserve">Corresponde a la estadia y alimentación de los profesionales en innovacion para la participación del desarrollo de la </t>
    </r>
    <r>
      <rPr>
        <b/>
        <sz val="9"/>
        <color rgb="FF000000"/>
        <rFont val="Calibri"/>
      </rPr>
      <t xml:space="preserve">ACTIVIDAD 2.3 </t>
    </r>
    <r>
      <rPr>
        <sz val="9"/>
        <color rgb="FF000000"/>
        <rFont val="Calibri"/>
      </rPr>
      <t>del proyecto, se proyecta el pago a 2 profesionales durante 3 dias para los 4 trayectos qye debe realizar, se aclara que el monto asignado de Viatico corresponde al promedio determinado en el departamento del Tolima.</t>
    </r>
  </si>
  <si>
    <r>
      <rPr>
        <sz val="9"/>
        <color rgb="FF000000"/>
        <rFont val="Calibri"/>
      </rPr>
      <t xml:space="preserve">Viaje ida y regreso para el Experto en comercio exterior para la suscripción de acuerdos comerciales de la </t>
    </r>
    <r>
      <rPr>
        <b/>
        <sz val="9"/>
        <color rgb="FF000000"/>
        <rFont val="Calibri"/>
      </rPr>
      <t xml:space="preserve">ACTIVIDAD 2.5 </t>
    </r>
    <r>
      <rPr>
        <sz val="9"/>
        <color rgb="FF000000"/>
        <rFont val="Calibri"/>
      </rPr>
      <t>del proyecto, se calculan viajes a los municipios concentradores de 2 viajes durante 3 dias ( el personal del proyecto que viajara  son 3 personas, quien tendran la tarea de guiar a las empresas en la suscripción de los acuerdos y que logren tener un buen posicionamiento internacional.</t>
    </r>
  </si>
  <si>
    <r>
      <rPr>
        <sz val="9"/>
        <color rgb="FF000000"/>
        <rFont val="Calibri"/>
      </rPr>
      <t xml:space="preserve">Corresponde a la estadia y alimentación deExperto en comercio exterior para la suscripción de acuerdos comerciales de la </t>
    </r>
    <r>
      <rPr>
        <b/>
        <sz val="9"/>
        <color rgb="FF000000"/>
        <rFont val="Calibri"/>
      </rPr>
      <t xml:space="preserve">ACTIVIDAD 2.5 </t>
    </r>
    <r>
      <rPr>
        <sz val="9"/>
        <color rgb="FF000000"/>
        <rFont val="Calibri"/>
      </rPr>
      <t xml:space="preserve">del proyecto, se proyecta el pago a 3 profesionales durante 3 dias </t>
    </r>
  </si>
  <si>
    <t>Departamento de Cucuta  al Municipio de Popayan</t>
  </si>
  <si>
    <t>Terrestre</t>
  </si>
  <si>
    <r>
      <rPr>
        <sz val="9"/>
        <color rgb="FF000000"/>
        <rFont val="Calibri"/>
      </rPr>
      <t xml:space="preserve">Corresponde al transporte terrestre del 35 empresas para movilizar a las personas que vivien en otros municipios del Departamento a la capital de Popayan (Cucuta) para su posterior movilidad aerea a  una rueda de negocio internacional. ( 35 empresarios)
</t>
    </r>
    <r>
      <rPr>
        <b/>
        <sz val="9"/>
        <color rgb="FF000000"/>
        <rFont val="Calibri"/>
      </rPr>
      <t>Actividad 2.4. Rueda de Negocio Internacional</t>
    </r>
  </si>
  <si>
    <t>Municipio de Popayan a Bogotá</t>
  </si>
  <si>
    <t>Aereo</t>
  </si>
  <si>
    <r>
      <rPr>
        <sz val="9"/>
        <color rgb="FF000000"/>
        <rFont val="Calibri"/>
      </rPr>
      <t xml:space="preserve">Corresponde al aereo de 35 empresas  y 5 representantes del proyecto, para movilizar a las personas desde el Departamento a la capital de Popayan (Cucuta)  aerea a bogotá y  luego a  una rueda de negocio internacional. ( 35 empresarios)
</t>
    </r>
    <r>
      <rPr>
        <b/>
        <sz val="9"/>
        <color rgb="FF000000"/>
        <rFont val="Calibri"/>
      </rPr>
      <t>Actividad 2.4. Rueda de Negocio Internacional</t>
    </r>
  </si>
  <si>
    <t>Trayecto Ida y regreso Bogota - Europa</t>
  </si>
  <si>
    <r>
      <rPr>
        <sz val="9"/>
        <color rgb="FF000000"/>
        <rFont val="Calibri"/>
      </rPr>
      <t xml:space="preserve">Corresponde al transporte aereo del 35 empresas para realizar una rueda de negocio internacional. ( 5 personas del equipo del proyecto quienes estaran liderando y realizando el respectivo acompañamiento. para un total de 40 personas)
</t>
    </r>
    <r>
      <rPr>
        <b/>
        <sz val="9"/>
        <color rgb="FF000000"/>
        <rFont val="Calibri"/>
      </rPr>
      <t>Actividad 2.4. Rueda de Negocio Internacional</t>
    </r>
  </si>
  <si>
    <r>
      <rPr>
        <sz val="9"/>
        <color rgb="FF000000"/>
        <rFont val="Calibri"/>
      </rPr>
      <t xml:space="preserve">Corresponde a la estadia y alimentación y movilidad durante 4 dias en Barcelona
 (5 personas del equipo del proyecto quienes estaran liderando y realizando el respectivo acompañamiento. para un total de 40 personas)
</t>
    </r>
    <r>
      <rPr>
        <b/>
        <sz val="9"/>
        <color rgb="FF000000"/>
        <rFont val="Calibri"/>
      </rPr>
      <t>Actividad 2.4. Rueda de Negocio Internacional</t>
    </r>
  </si>
  <si>
    <r>
      <rPr>
        <sz val="9"/>
        <color rgb="FF000000"/>
        <rFont val="Calibri"/>
      </rPr>
      <t xml:space="preserve">Corresponde al transporte terrestre de 90 empresas para movilizar a las personas que vivien en otros municipios del Departamento a la capital de Popayan (Cucuta) para su posterior movilidad aerea a  una rueda de negocio Nacional. ( 35 empresarios + 5 representantes del proyecto)
</t>
    </r>
    <r>
      <rPr>
        <b/>
        <sz val="9"/>
        <color rgb="FF000000"/>
        <rFont val="Calibri"/>
      </rPr>
      <t>Actividad 2.4. Rueda de Negocio Nacional</t>
    </r>
  </si>
  <si>
    <t>Trayecto Ida y regreso POPAYAN-BOGOTÁ</t>
  </si>
  <si>
    <r>
      <rPr>
        <sz val="9"/>
        <color rgb="FF000000"/>
        <rFont val="Calibri"/>
      </rPr>
      <t xml:space="preserve">Corresponde al transporte aereo los 90 empresarios de la ctividad  </t>
    </r>
    <r>
      <rPr>
        <b/>
        <sz val="9"/>
        <color rgb="FF000000"/>
        <rFont val="Calibri"/>
      </rPr>
      <t xml:space="preserve">ACTIVIDAD 2.4 Rueda de Negocio Nacional </t>
    </r>
    <r>
      <rPr>
        <sz val="9"/>
        <color rgb="FF000000"/>
        <rFont val="Calibri"/>
      </rPr>
      <t>se suman a estos 90 empresarios 5 personas del equipo del proyecto quienes estaran liderando y realizando el respectivo acompañamiento. para un total de 95 personas</t>
    </r>
  </si>
  <si>
    <t>Trayecto Ida y regreso POPAYAN-MEDELLIN</t>
  </si>
  <si>
    <t>Trayecto Ida y regreso POPAYAN-CALI</t>
  </si>
  <si>
    <t>Viaticos para la rueda de negocio Nacional</t>
  </si>
  <si>
    <r>
      <rPr>
        <sz val="9"/>
        <color rgb="FF000000"/>
        <rFont val="Calibri"/>
      </rPr>
      <t xml:space="preserve">Corresponde a la estadia y alimentación de los 90 empresarios  se asigna un estandar de $200.000 por día, y estaran fuera del Departamento de Cucuta durante  6 dias (se suman a estos 90 empresarios 5 personas del equipo del proyecto quienes estaran liderando y realizando el respectivo acompañamiento. para un total de 95 personas)
</t>
    </r>
    <r>
      <rPr>
        <b/>
        <sz val="9"/>
        <color rgb="FF000000"/>
        <rFont val="Calibri"/>
      </rPr>
      <t>Actividad 2.4. Rueda de Negocio Nacional</t>
    </r>
  </si>
  <si>
    <t>COSTOS ADMINISTRATIVOS</t>
  </si>
  <si>
    <t>Resma de papel tamaño carta</t>
  </si>
  <si>
    <t xml:space="preserve">Media resma de papel mariposa tamaño carta se compraran 5 cada mes de ejecución del proyecto para realización de informes y entregables del proyecto </t>
  </si>
  <si>
    <t>Tamaño Carta: Resma de Papel de 500 hojas, oficio 2, 75 g/m2, 216 x 279 mm, alta blancura, papel
alcalino, para impresoras genéricas. Papel y embalaje 100% reciclable.</t>
  </si>
  <si>
    <t>Resma</t>
  </si>
  <si>
    <t>09_Administrativos
- COTIZACION ElEFANTE
- COTIZACION_PHOTO PRINT</t>
  </si>
  <si>
    <t>Legajador A-Z carta</t>
  </si>
  <si>
    <t xml:space="preserve">Se compraran 100 durante la ejecución del proyecto para realización de informes y entregables del proyecto </t>
  </si>
  <si>
    <t>Legajador A-Z plastificado, tamaño carta Bico - Cid,</t>
  </si>
  <si>
    <t>Marcadores  (marca sobre todo) x 12</t>
  </si>
  <si>
    <t>Se compraran los suficientes marcadores para trabajos administrativos y presentación de los informes.</t>
  </si>
  <si>
    <t>Punta fina, no se hunde ni se abre.
Ideal para marcar objetos personales.
Nuevas tintas metálicas para marcar sobre superficies oscuras.
Marca con precisión cd´s, vidrio, plástico, metal, papel, madera etc.</t>
  </si>
  <si>
    <t>cajas</t>
  </si>
  <si>
    <t>Cosedora con mango antideslizante para grapar 240 hojas + ganchos 23/23 Nhitan</t>
  </si>
  <si>
    <t xml:space="preserve">El proyecto contará con estación de para la administración </t>
  </si>
  <si>
    <t>Cosedora con mango antideslizante para grapar 240 hojas  + ganchos 23/23</t>
  </si>
  <si>
    <t xml:space="preserve">Tablero Mixto </t>
  </si>
  <si>
    <t xml:space="preserve">Se requiere un tablero mixto para para la administración </t>
  </si>
  <si>
    <t>Panel expositor multiusos
Combinación de un tablero blanco de acero esmaltado y un tablón de anuncios de corcho.
Superficie de acero esmaltado magnética en la que se puede escribir y borrar en seco.</t>
  </si>
  <si>
    <t>Bolígrafo</t>
  </si>
  <si>
    <t>Se requieren 6 cajas de  bolígrafos como insumo de las actividades administrativas cada 3 meses</t>
  </si>
  <si>
    <t>Barril transparente que permite ver el contenido de la tinta. 
Sistema de escritura con tinta inkjoy. 
Escritura suave e intensa.</t>
  </si>
  <si>
    <t>Lápiz mirado N2</t>
  </si>
  <si>
    <t>Se requieren 2 cjas de lápiz como insumo de las actividades administrativas cada 6 meses</t>
  </si>
  <si>
    <t>forma del cuerpo	hexagonal
incluye borrador	si
bolígrafos	ber-lap-214008
caja	144 piezas
grado	2
corrugado	10 cajas.
color	amarillo
tipo de uso	para escritura
pieza	n/a
blíster	n/a
material	madera
borrador incluido	si
marcadores	ber-lap-214008</t>
  </si>
  <si>
    <t>Suministro de tintas para la impresora adquirida para la Actividad Administrativa</t>
  </si>
  <si>
    <t>Se requiere la compra de tintas como suministro para la administración , las tintas son de color negro</t>
  </si>
  <si>
    <t>Color de consumible de impresión: Magente.Tecnologìa de Impresión: Laser rendimiento  de la página (color): 2.600 pàginas:Margen de Temperatura operativa: 15 a 25 Cº.Temperatura de almacenamiento: límites:-20 a 40Cº.Humendad durante almacenamiento: 10 a 90% RH, Dimensiones y peso: Dimensiones del embalaje (An x F x Ai): 385 x 109 x 125 mm.</t>
  </si>
  <si>
    <t>09_Administrativos
- COTIZACION FALABELLA
- COTIZACION_PANAMERICANA</t>
  </si>
  <si>
    <t>Equipo - Impresora  Actividad de Administración</t>
  </si>
  <si>
    <t>Impresora multifuncional, copiado, escáner e impresión. Útil para el desarrollo y gestión de informes técnicos, financieros y legales del proyecto en ejecución - AT - Actividad de Administración</t>
  </si>
  <si>
    <t xml:space="preserve">Impresora con impresión laser a color, que permita realizar las operaciones de Impresión, Copia, Escaneado y Fax, que cuente con conexión Wifi, NFC y Ethernet además de un puerto USB 2.0 de alta velocidad que tenga una resolución de impresión de mínimo 2400*600 dpi </t>
  </si>
  <si>
    <t>Equipo de computo</t>
  </si>
  <si>
    <t>El rubro administración tiene 9 perfiles a los cuales se le asignara un computador para el desarrollo de sus actividades</t>
  </si>
  <si>
    <t>Equipo de computo:
Procesador AMD Ryzen™ 3
Windows 11 Home Single Language
Unidad de estado sólido PCIe® NVMe™ M.2 de 256 GB
8 GB
AMD Radeon™</t>
  </si>
  <si>
    <t>09_Administrativos
- COTIZACION FALABELLA
- COTIZACION_KATRONIX</t>
  </si>
  <si>
    <t>Pago mensual de servicio de internet AT - Actividad de Administración y Gestión</t>
  </si>
  <si>
    <t>Pago de servicio de internet como servicio necesario para la realización de actividades administrativas - El servicio se contratara por 18 meses en Popayan</t>
  </si>
  <si>
    <t xml:space="preserve">750 megas simetricas/ movistar </t>
  </si>
  <si>
    <t>09_Administrativos
- COTIZACION HUGHENET
- COTIZACION_MOVISTAR</t>
  </si>
  <si>
    <t>Estación de trabajo AT - Actividad de Administración y Gestión</t>
  </si>
  <si>
    <t xml:space="preserve">El proyecto debe contar con un centro de atención y control, donde los integrantes del equipo administrativo podrán trabajar y realizar sus correspondientes actividades. Arriendo de una estación de trabajo por 14 meses
</t>
  </si>
  <si>
    <t>No Aplica</t>
  </si>
  <si>
    <t>https://www.puntopropiedad.com/inmueble/1950173</t>
  </si>
  <si>
    <t>DESCRIPCIÓN Y CUANTIFICACIÓN DE INTERVENTORIA</t>
  </si>
  <si>
    <t>COSTO DE INTERVENTORIA</t>
  </si>
  <si>
    <t>JUSTIFICACIÒN</t>
  </si>
  <si>
    <t xml:space="preserve">Coordinador de Supervision : Profesional en áreas de la economía, administración, contaduría o afines, con posgrado a nivel de especialización, con experiencia especifica de 3 a 5 años en gestion, coordinacion o seguimiento de proyectos. </t>
  </si>
  <si>
    <t>Coordinar las labores de seguimiento y supervisipon, elaboración de informes del seguimiento de actividades, realizar revisión e ajustes los componentes del proyecto.Perfil: Profesional en Ingenierìa certificado PMP con màs de cinco (05) años de experiencia en gestiòn, supervision y/o interventorìa y aseguramiento de calidad en proyectos, esta persona se dedicara 8 horas diarias de lunea  viernes por 18 meses</t>
  </si>
  <si>
    <t>Meses</t>
  </si>
  <si>
    <t>Profesional de supervision del proyecto</t>
  </si>
  <si>
    <t>Realizar seguimiento y control de los ingresos y egresos generados en las actividades y prepración de informes de la actividad financiera del proyecto:Perfil: Profesional en Ciencias Administrativas, con màs de 5 años de experiencia general, y tres (03) años de experiencia especìfica como asesor financiero en contratos de supervision e interventoria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</si>
</sst>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quot;$&quot;\ * #,##0_-;\-&quot;$&quot;\ * #,##0_-;_-&quot;$&quot;\ * &quot;-&quot;_-;_-@"/>
    <numFmt numFmtId="165" formatCode="_-&quot;$&quot;\ * #,##0.00_-;\-&quot;$&quot;\ * #,##0.00_-;_-&quot;$&quot;\ * &quot;-&quot;_-;_-@"/>
    <numFmt numFmtId="166" formatCode="_-&quot;$&quot;\ * #,##0.00_-;\-&quot;$&quot;\ * #,##0.00_-;_-&quot;$&quot;\ * &quot;-&quot;??_-;_-@"/>
    <numFmt numFmtId="167" formatCode="_([$$-240A]\ * #,##0.00_);_([$$-240A]\ * \(#,##0.00\);_([$$-240A]\ * &quot;-&quot;??_);_(@_)"/>
    <numFmt numFmtId="168" formatCode="_-[$$-240A]\ * #,##0_-;\-[$$-240A]\ * #,##0_-;_-[$$-240A]\ * &quot;-&quot;??_-;_-@"/>
    <numFmt numFmtId="169" formatCode="0.0%"/>
    <numFmt numFmtId="170" formatCode="_-&quot;$&quot;* #,##0_-;\-&quot;$&quot;* #,##0_-;_-&quot;$&quot;* &quot;-&quot;_-;_-@"/>
    <numFmt numFmtId="171" formatCode="_-[$$-240A]\ * #,##0.00_-;\-[$$-240A]\ * #,##0.00_-;_-[$$-240A]\ * &quot;-&quot;??_-;_-@"/>
    <numFmt numFmtId="172" formatCode="_-&quot;$&quot;* #,##0.00_-;\-&quot;$&quot;* #,##0.00_-;_-&quot;$&quot;* &quot;-&quot;_-;_-@"/>
    <numFmt numFmtId="173" formatCode="_-&quot;$&quot;* #,##0.0_-;\-&quot;$&quot;* #,##0.0_-;_-&quot;$&quot;* &quot;-&quot;_-;_-@"/>
    <numFmt numFmtId="174" formatCode="&quot;$&quot;\ #,##0.00;[Red]\-&quot;$&quot;\ #,##0.00"/>
    <numFmt numFmtId="175" formatCode="_(&quot;$&quot;\ * #,##0.00_);_(&quot;$&quot;\ * \(#,##0.00\);_(&quot;$&quot;\ * &quot;-&quot;??_);_(@_)"/>
    <numFmt numFmtId="176" formatCode="_(&quot;$&quot;\ * #,##0_);_(&quot;$&quot;\ * \(#,##0\);_(&quot;$&quot;\ * &quot;-&quot;??_);_(@_)"/>
    <numFmt numFmtId="177" formatCode="_(&quot;$&quot;\ * #,##0.00000000000_);_(&quot;$&quot;\ * \(#,##0.00000000000\);_(&quot;$&quot;\ * &quot;-&quot;??_);_(@_)"/>
    <numFmt numFmtId="178" formatCode="_-&quot;$&quot;\ * #,##0.00_-;\-&quot;$&quot;\ * #,##0.00_-;_-&quot;$&quot;\ * &quot;-&quot;???????????_-;_-@"/>
    <numFmt numFmtId="179" formatCode="_(&quot;$&quot;\ * #,##0.0000_);_(&quot;$&quot;\ * \(#,##0.0000\);_(&quot;$&quot;\ * &quot;-&quot;??_);_(@_)"/>
    <numFmt numFmtId="180" formatCode="[$$]#,##0.00"/>
    <numFmt numFmtId="181" formatCode="[$$]#,##0"/>
    <numFmt numFmtId="182" formatCode="_-* #,##0_-;\-* #,##0_-;_-* &quot;-&quot;_-;_-@"/>
    <numFmt numFmtId="183" formatCode="_-* #,##0.00_-;\-* #,##0.00_-;_-* &quot;-&quot;??_-;_-@"/>
    <numFmt numFmtId="184" formatCode="_(&quot;$&quot;* #,##0_);_(&quot;$&quot;* \(#,##0\);_(&quot;$&quot;* &quot;-&quot;??_);_(@_)"/>
    <numFmt numFmtId="185" formatCode="_-&quot;$&quot;* #,##0.00_-;\-&quot;$&quot;* #,##0.00_-;_-&quot;$&quot;* &quot;-&quot;??_-;_-@"/>
  </numFmts>
  <fonts count="48">
    <font>
      <sz val="11"/>
      <color rgb="FF000000"/>
      <name val="Calibri"/>
      <scheme val="minor"/>
    </font>
    <font>
      <sz val="11"/>
      <color theme="1"/>
      <name val="Arial"/>
    </font>
    <font>
      <sz val="11"/>
      <color theme="1"/>
      <name val="Calibri"/>
    </font>
    <font>
      <sz val="11"/>
      <color rgb="FF000000"/>
      <name val="Calibri"/>
    </font>
    <font>
      <b/>
      <sz val="30"/>
      <color rgb="FF0C0C0C"/>
      <name val="Calibri"/>
    </font>
    <font>
      <sz val="11"/>
      <name val="Calibri"/>
    </font>
    <font>
      <sz val="12"/>
      <color rgb="FF833C0B"/>
      <name val="Calibri"/>
    </font>
    <font>
      <b/>
      <sz val="30"/>
      <color rgb="FF833C0B"/>
      <name val="Calibri"/>
    </font>
    <font>
      <sz val="10"/>
      <color theme="1"/>
      <name val="Calibri"/>
    </font>
    <font>
      <b/>
      <sz val="12"/>
      <color rgb="FF3F3F3F"/>
      <name val="Calibri"/>
    </font>
    <font>
      <sz val="12"/>
      <color rgb="FF595959"/>
      <name val="Calibri"/>
    </font>
    <font>
      <sz val="11"/>
      <color rgb="FFA5A5A5"/>
      <name val="Calibri"/>
    </font>
    <font>
      <b/>
      <sz val="11"/>
      <color theme="0"/>
      <name val="Calibri"/>
    </font>
    <font>
      <sz val="11"/>
      <color rgb="FF7F7F7F"/>
      <name val="Calibri"/>
    </font>
    <font>
      <sz val="9"/>
      <color rgb="FF000000"/>
      <name val="Calibri"/>
    </font>
    <font>
      <b/>
      <sz val="9"/>
      <color rgb="FF000000"/>
      <name val="Calibri"/>
    </font>
    <font>
      <b/>
      <sz val="11"/>
      <color rgb="FF000000"/>
      <name val="Calibri"/>
    </font>
    <font>
      <sz val="8"/>
      <color rgb="FF333333"/>
      <name val="Arial"/>
    </font>
    <font>
      <b/>
      <sz val="12"/>
      <color rgb="FF000000"/>
      <name val="Arial"/>
    </font>
    <font>
      <sz val="12"/>
      <color rgb="FF000000"/>
      <name val="Arial"/>
    </font>
    <font>
      <b/>
      <sz val="12"/>
      <color theme="1"/>
      <name val="Arial"/>
    </font>
    <font>
      <sz val="12"/>
      <color theme="1"/>
      <name val="Arial"/>
    </font>
    <font>
      <u/>
      <sz val="9"/>
      <color rgb="FF000000"/>
      <name val="Calibri"/>
    </font>
    <font>
      <sz val="10"/>
      <color rgb="FF000000"/>
      <name val="Calibri"/>
    </font>
    <font>
      <b/>
      <sz val="10"/>
      <color rgb="FF000000"/>
      <name val="Calibri"/>
    </font>
    <font>
      <b/>
      <sz val="10"/>
      <color rgb="FF000000"/>
      <name val="Arial"/>
    </font>
    <font>
      <sz val="10"/>
      <color rgb="FF000000"/>
      <name val="Arial"/>
    </font>
    <font>
      <sz val="12"/>
      <color rgb="FF666666"/>
      <name val="Verdana"/>
    </font>
    <font>
      <b/>
      <sz val="10"/>
      <color theme="1"/>
      <name val="Arial"/>
    </font>
    <font>
      <sz val="10"/>
      <color theme="1"/>
      <name val="Arial"/>
    </font>
    <font>
      <b/>
      <sz val="11"/>
      <color rgb="FF000000"/>
      <name val="Arial"/>
    </font>
    <font>
      <sz val="11"/>
      <color rgb="FF000000"/>
      <name val="Arial"/>
    </font>
    <font>
      <u/>
      <sz val="11"/>
      <color theme="10"/>
      <name val="Calibri"/>
    </font>
    <font>
      <u/>
      <sz val="11"/>
      <color theme="10"/>
      <name val="Calibri"/>
    </font>
    <font>
      <sz val="8"/>
      <color theme="1"/>
      <name val="Arial"/>
    </font>
    <font>
      <b/>
      <sz val="11"/>
      <color theme="1"/>
      <name val="Arial"/>
    </font>
    <font>
      <sz val="10"/>
      <color rgb="FFFF0000"/>
      <name val="Arial"/>
    </font>
    <font>
      <b/>
      <sz val="12"/>
      <color rgb="FF000000"/>
      <name val="Calibri"/>
    </font>
    <font>
      <sz val="12"/>
      <color rgb="FF000000"/>
      <name val="Calibri"/>
    </font>
    <font>
      <sz val="12"/>
      <color theme="1"/>
      <name val="Calibri"/>
    </font>
    <font>
      <b/>
      <sz val="12"/>
      <color theme="1"/>
      <name val="Calibri"/>
    </font>
    <font>
      <u/>
      <sz val="11"/>
      <color theme="10"/>
      <name val="Calibri"/>
    </font>
    <font>
      <sz val="9"/>
      <color theme="1"/>
      <name val="Calibri"/>
    </font>
    <font>
      <b/>
      <sz val="11"/>
      <color theme="1"/>
      <name val="Calibri"/>
    </font>
    <font>
      <b/>
      <sz val="9"/>
      <color theme="1"/>
      <name val="Calibri"/>
    </font>
    <font>
      <u/>
      <sz val="11"/>
      <color rgb="FF0000FF"/>
      <name val="Calibri"/>
    </font>
    <font>
      <u/>
      <sz val="11"/>
      <color theme="10"/>
      <name val="Calibri"/>
    </font>
    <font>
      <u/>
      <sz val="11"/>
      <color rgb="FF0000FF"/>
      <name val="Calibri"/>
    </font>
  </fonts>
  <fills count="19">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rgb="FFF2F2F2"/>
        <bgColor rgb="FFF2F2F2"/>
      </patternFill>
    </fill>
    <fill>
      <patternFill patternType="solid">
        <fgColor rgb="FF0C0C0C"/>
        <bgColor rgb="FF0C0C0C"/>
      </patternFill>
    </fill>
    <fill>
      <patternFill patternType="solid">
        <fgColor rgb="FFD9E2F3"/>
        <bgColor rgb="FFD9E2F3"/>
      </patternFill>
    </fill>
    <fill>
      <patternFill patternType="solid">
        <fgColor theme="0"/>
        <bgColor theme="0"/>
      </patternFill>
    </fill>
    <fill>
      <patternFill patternType="solid">
        <fgColor rgb="FFE2EFD9"/>
        <bgColor rgb="FFE2EFD9"/>
      </patternFill>
    </fill>
    <fill>
      <patternFill patternType="solid">
        <fgColor rgb="FFFFFF00"/>
        <bgColor rgb="FFFFFF00"/>
      </patternFill>
    </fill>
    <fill>
      <patternFill patternType="solid">
        <fgColor rgb="FFDEEAF6"/>
        <bgColor rgb="FFDEEAF6"/>
      </patternFill>
    </fill>
    <fill>
      <patternFill patternType="solid">
        <fgColor rgb="FFFFE598"/>
        <bgColor rgb="FFFFE598"/>
      </patternFill>
    </fill>
    <fill>
      <patternFill patternType="solid">
        <fgColor rgb="FFFEF2CB"/>
        <bgColor rgb="FFFEF2CB"/>
      </patternFill>
    </fill>
    <fill>
      <patternFill patternType="solid">
        <fgColor rgb="FFBDD6EE"/>
        <bgColor rgb="FFBDD6EE"/>
      </patternFill>
    </fill>
    <fill>
      <patternFill patternType="solid">
        <fgColor rgb="FFFFC000"/>
        <bgColor rgb="FFFFC000"/>
      </patternFill>
    </fill>
    <fill>
      <patternFill patternType="solid">
        <fgColor rgb="FFC5E0B3"/>
        <bgColor rgb="FFC5E0B3"/>
      </patternFill>
    </fill>
    <fill>
      <patternFill patternType="solid">
        <fgColor rgb="FFA8D08D"/>
        <bgColor rgb="FFA8D08D"/>
      </patternFill>
    </fill>
    <fill>
      <patternFill patternType="solid">
        <fgColor rgb="FF1E4E79"/>
        <bgColor rgb="FF1E4E79"/>
      </patternFill>
    </fill>
    <fill>
      <patternFill patternType="solid">
        <fgColor rgb="FF1F3864"/>
        <bgColor rgb="FF1F3864"/>
      </patternFill>
    </fill>
  </fills>
  <borders count="67">
    <border>
      <left/>
      <right/>
      <top/>
      <bottom/>
      <diagonal/>
    </border>
    <border>
      <left/>
      <right/>
      <top/>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BFBFBF"/>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style="thin">
        <color rgb="FFBFBFBF"/>
      </top>
      <bottom style="thin">
        <color rgb="FFBFBFBF"/>
      </bottom>
      <diagonal/>
    </border>
    <border>
      <left/>
      <right/>
      <top style="medium">
        <color rgb="FFD9D9D9"/>
      </top>
      <bottom style="medium">
        <color rgb="FFD9D9D9"/>
      </bottom>
      <diagonal/>
    </border>
    <border>
      <left/>
      <right/>
      <top style="medium">
        <color rgb="FFD9D9D9"/>
      </top>
      <bottom style="medium">
        <color rgb="FFD9D9D9"/>
      </bottom>
      <diagonal/>
    </border>
    <border>
      <left/>
      <right/>
      <top style="medium">
        <color rgb="FFD9D9D9"/>
      </top>
      <bottom style="medium">
        <color rgb="FFD9D9D9"/>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s>
  <cellStyleXfs count="1">
    <xf numFmtId="0" fontId="0" fillId="0" borderId="0"/>
  </cellStyleXfs>
  <cellXfs count="481">
    <xf numFmtId="0" fontId="0" fillId="0" borderId="0" xfId="0" applyFont="1" applyAlignment="1"/>
    <xf numFmtId="0" fontId="1" fillId="0" borderId="0" xfId="0" applyFont="1"/>
    <xf numFmtId="0" fontId="1" fillId="0" borderId="0" xfId="0" applyFont="1" applyAlignment="1">
      <alignment horizontal="left"/>
    </xf>
    <xf numFmtId="164" fontId="1" fillId="0" borderId="0" xfId="0" applyNumberFormat="1" applyFont="1"/>
    <xf numFmtId="164" fontId="1" fillId="2" borderId="1" xfId="0" applyNumberFormat="1"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xf numFmtId="165" fontId="6" fillId="3" borderId="5" xfId="0" applyNumberFormat="1" applyFont="1" applyFill="1" applyBorder="1" applyAlignment="1">
      <alignment vertical="center" wrapText="1"/>
    </xf>
    <xf numFmtId="166" fontId="7" fillId="3" borderId="5" xfId="0" applyNumberFormat="1" applyFont="1" applyFill="1" applyBorder="1" applyAlignment="1">
      <alignment vertical="center" wrapText="1"/>
    </xf>
    <xf numFmtId="0" fontId="7" fillId="3" borderId="5" xfId="0" applyFont="1" applyFill="1" applyBorder="1" applyAlignment="1">
      <alignment vertical="center" wrapText="1"/>
    </xf>
    <xf numFmtId="0" fontId="8"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9" fillId="0" borderId="6" xfId="0" applyFont="1" applyBorder="1" applyAlignment="1">
      <alignment vertical="center" wrapText="1"/>
    </xf>
    <xf numFmtId="0" fontId="10" fillId="3" borderId="9" xfId="0" applyFont="1" applyFill="1" applyBorder="1" applyAlignment="1">
      <alignment horizontal="left" vertical="center" wrapText="1"/>
    </xf>
    <xf numFmtId="0" fontId="9" fillId="0" borderId="10" xfId="0" applyFont="1" applyBorder="1" applyAlignment="1">
      <alignment horizontal="right" vertical="center" wrapText="1"/>
    </xf>
    <xf numFmtId="164" fontId="10" fillId="3" borderId="9" xfId="0" applyNumberFormat="1" applyFont="1" applyFill="1" applyBorder="1" applyAlignment="1">
      <alignment vertical="center" wrapText="1"/>
    </xf>
    <xf numFmtId="165" fontId="2" fillId="0" borderId="0" xfId="0" applyNumberFormat="1" applyFont="1"/>
    <xf numFmtId="0" fontId="2" fillId="4" borderId="1" xfId="0" applyFont="1" applyFill="1" applyBorder="1" applyAlignment="1">
      <alignment horizontal="center" vertical="center" wrapText="1"/>
    </xf>
    <xf numFmtId="0" fontId="9" fillId="0" borderId="11" xfId="0" applyFont="1" applyBorder="1" applyAlignment="1">
      <alignment vertical="center" wrapText="1"/>
    </xf>
    <xf numFmtId="0" fontId="10" fillId="3" borderId="14" xfId="0" applyFont="1" applyFill="1" applyBorder="1" applyAlignment="1">
      <alignment horizontal="left" vertical="center" wrapText="1"/>
    </xf>
    <xf numFmtId="165" fontId="11" fillId="3" borderId="9" xfId="0" applyNumberFormat="1" applyFont="1" applyFill="1" applyBorder="1" applyAlignment="1">
      <alignment horizontal="center" vertical="center" wrapText="1"/>
    </xf>
    <xf numFmtId="165" fontId="10" fillId="4" borderId="9" xfId="0" applyNumberFormat="1" applyFont="1" applyFill="1" applyBorder="1" applyAlignment="1">
      <alignment vertical="center" wrapText="1"/>
    </xf>
    <xf numFmtId="166" fontId="2" fillId="0" borderId="0" xfId="0" applyNumberFormat="1" applyFont="1"/>
    <xf numFmtId="0" fontId="12" fillId="5" borderId="15" xfId="0" applyFont="1" applyFill="1" applyBorder="1" applyAlignment="1">
      <alignment horizontal="center" vertical="center" wrapText="1"/>
    </xf>
    <xf numFmtId="0" fontId="12" fillId="5" borderId="15" xfId="0" applyFont="1" applyFill="1" applyBorder="1" applyAlignment="1">
      <alignment horizontal="left" vertical="center"/>
    </xf>
    <xf numFmtId="0" fontId="12" fillId="5" borderId="15" xfId="0" applyFont="1" applyFill="1" applyBorder="1" applyAlignment="1">
      <alignment horizontal="center" vertical="center"/>
    </xf>
    <xf numFmtId="0" fontId="2" fillId="6" borderId="15" xfId="0" applyFont="1" applyFill="1" applyBorder="1" applyAlignment="1">
      <alignment vertical="center" wrapText="1"/>
    </xf>
    <xf numFmtId="0" fontId="2" fillId="6" borderId="15" xfId="0" applyFont="1" applyFill="1" applyBorder="1" applyAlignment="1">
      <alignment horizontal="left" vertical="center" wrapText="1"/>
    </xf>
    <xf numFmtId="1" fontId="2" fillId="6" borderId="15" xfId="0" applyNumberFormat="1" applyFont="1" applyFill="1" applyBorder="1" applyAlignment="1">
      <alignment horizontal="center" vertical="center"/>
    </xf>
    <xf numFmtId="165" fontId="2" fillId="6" borderId="15" xfId="0" applyNumberFormat="1" applyFont="1" applyFill="1" applyBorder="1" applyAlignment="1">
      <alignment horizontal="center" vertical="center"/>
    </xf>
    <xf numFmtId="10" fontId="2" fillId="0" borderId="15" xfId="0" applyNumberFormat="1" applyFont="1" applyBorder="1" applyAlignment="1">
      <alignment horizontal="center" vertical="center"/>
    </xf>
    <xf numFmtId="166" fontId="2" fillId="0" borderId="15" xfId="0" applyNumberFormat="1" applyFont="1" applyBorder="1" applyAlignment="1">
      <alignment vertical="center"/>
    </xf>
    <xf numFmtId="166" fontId="2" fillId="0" borderId="15" xfId="0" applyNumberFormat="1" applyFont="1" applyBorder="1" applyAlignment="1">
      <alignment horizontal="center" vertical="center" wrapText="1"/>
    </xf>
    <xf numFmtId="9" fontId="2" fillId="0" borderId="15" xfId="0" applyNumberFormat="1" applyFont="1" applyBorder="1" applyAlignment="1">
      <alignment vertical="center"/>
    </xf>
    <xf numFmtId="0" fontId="2" fillId="7" borderId="15" xfId="0" applyFont="1" applyFill="1" applyBorder="1" applyAlignment="1">
      <alignment horizontal="center" vertical="center" wrapText="1"/>
    </xf>
    <xf numFmtId="4" fontId="2" fillId="6" borderId="15" xfId="0" applyNumberFormat="1" applyFont="1" applyFill="1" applyBorder="1" applyAlignment="1">
      <alignment vertical="center" wrapText="1"/>
    </xf>
    <xf numFmtId="166" fontId="2" fillId="0" borderId="15" xfId="0" applyNumberFormat="1" applyFont="1" applyBorder="1" applyAlignment="1">
      <alignment horizontal="center" vertical="center"/>
    </xf>
    <xf numFmtId="0" fontId="2" fillId="8" borderId="15" xfId="0" applyFont="1" applyFill="1" applyBorder="1" applyAlignment="1">
      <alignment horizontal="center" vertical="center"/>
    </xf>
    <xf numFmtId="0" fontId="2" fillId="8" borderId="15" xfId="0" applyFont="1" applyFill="1" applyBorder="1" applyAlignment="1">
      <alignment horizontal="left" vertical="center"/>
    </xf>
    <xf numFmtId="0" fontId="2" fillId="8" borderId="15" xfId="0" applyFont="1" applyFill="1" applyBorder="1" applyAlignment="1">
      <alignment vertical="center" wrapText="1"/>
    </xf>
    <xf numFmtId="1" fontId="2" fillId="8" borderId="15" xfId="0" applyNumberFormat="1" applyFont="1" applyFill="1" applyBorder="1" applyAlignment="1">
      <alignment horizontal="center" vertical="center"/>
    </xf>
    <xf numFmtId="165" fontId="2" fillId="8" borderId="15" xfId="0" applyNumberFormat="1" applyFont="1" applyFill="1" applyBorder="1" applyAlignment="1">
      <alignment horizontal="center" vertical="center"/>
    </xf>
    <xf numFmtId="9" fontId="2" fillId="0" borderId="15" xfId="0" applyNumberFormat="1" applyFont="1" applyBorder="1" applyAlignment="1">
      <alignment horizontal="center" vertical="center"/>
    </xf>
    <xf numFmtId="165" fontId="2" fillId="0" borderId="15" xfId="0" applyNumberFormat="1" applyFont="1" applyBorder="1" applyAlignment="1">
      <alignment vertical="center"/>
    </xf>
    <xf numFmtId="164" fontId="2" fillId="9" borderId="1" xfId="0" applyNumberFormat="1" applyFont="1" applyFill="1" applyBorder="1" applyAlignment="1">
      <alignment vertical="center"/>
    </xf>
    <xf numFmtId="166" fontId="2" fillId="0" borderId="0" xfId="0" applyNumberFormat="1" applyFont="1" applyAlignment="1">
      <alignment vertical="center"/>
    </xf>
    <xf numFmtId="165" fontId="2" fillId="0" borderId="0" xfId="0" applyNumberFormat="1" applyFont="1" applyAlignment="1">
      <alignment horizontal="center"/>
    </xf>
    <xf numFmtId="164" fontId="2" fillId="0" borderId="0" xfId="0" applyNumberFormat="1" applyFont="1"/>
    <xf numFmtId="0" fontId="3" fillId="0" borderId="0" xfId="0" applyFont="1" applyAlignment="1">
      <alignment horizontal="left"/>
    </xf>
    <xf numFmtId="0" fontId="14" fillId="0" borderId="0" xfId="0" applyFont="1"/>
    <xf numFmtId="0" fontId="15" fillId="0" borderId="0" xfId="0" applyFont="1" applyAlignment="1">
      <alignment horizontal="center"/>
    </xf>
    <xf numFmtId="164" fontId="14" fillId="0" borderId="0" xfId="0" applyNumberFormat="1" applyFont="1"/>
    <xf numFmtId="0" fontId="16" fillId="0" borderId="0" xfId="0" applyFont="1" applyAlignment="1">
      <alignment horizontal="center" vertical="center" wrapText="1"/>
    </xf>
    <xf numFmtId="0" fontId="15"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14" fillId="0" borderId="15" xfId="0" applyFont="1" applyBorder="1"/>
    <xf numFmtId="164" fontId="14" fillId="0" borderId="15" xfId="0" applyNumberFormat="1" applyFont="1" applyBorder="1"/>
    <xf numFmtId="167" fontId="14" fillId="0" borderId="15" xfId="0" applyNumberFormat="1" applyFont="1" applyBorder="1"/>
    <xf numFmtId="168" fontId="14" fillId="0" borderId="15" xfId="0" applyNumberFormat="1" applyFont="1" applyBorder="1"/>
    <xf numFmtId="169" fontId="14" fillId="0" borderId="0" xfId="0" applyNumberFormat="1" applyFont="1"/>
    <xf numFmtId="170" fontId="14" fillId="0" borderId="0" xfId="0" applyNumberFormat="1" applyFont="1"/>
    <xf numFmtId="9" fontId="14" fillId="0" borderId="0" xfId="0" applyNumberFormat="1" applyFont="1"/>
    <xf numFmtId="0" fontId="14" fillId="0" borderId="15" xfId="0" applyFont="1" applyBorder="1" applyAlignment="1">
      <alignment vertical="center"/>
    </xf>
    <xf numFmtId="0" fontId="15" fillId="0" borderId="15" xfId="0" applyFont="1" applyBorder="1"/>
    <xf numFmtId="167" fontId="14" fillId="0" borderId="19" xfId="0" applyNumberFormat="1" applyFont="1" applyBorder="1"/>
    <xf numFmtId="168" fontId="14" fillId="11" borderId="15" xfId="0" applyNumberFormat="1" applyFont="1" applyFill="1" applyBorder="1"/>
    <xf numFmtId="171" fontId="14" fillId="0" borderId="0" xfId="0" applyNumberFormat="1" applyFont="1"/>
    <xf numFmtId="172" fontId="14" fillId="0" borderId="0" xfId="0" applyNumberFormat="1" applyFont="1"/>
    <xf numFmtId="173" fontId="14" fillId="0" borderId="0" xfId="0" applyNumberFormat="1" applyFont="1"/>
    <xf numFmtId="167" fontId="14" fillId="0" borderId="0" xfId="0" applyNumberFormat="1" applyFont="1"/>
    <xf numFmtId="174" fontId="14" fillId="0" borderId="0" xfId="0" applyNumberFormat="1" applyFont="1"/>
    <xf numFmtId="4" fontId="17" fillId="0" borderId="0" xfId="0" applyNumberFormat="1" applyFont="1"/>
    <xf numFmtId="4" fontId="14" fillId="0" borderId="0" xfId="0" applyNumberFormat="1" applyFont="1"/>
    <xf numFmtId="0" fontId="15" fillId="0" borderId="0" xfId="0" applyFont="1"/>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xf numFmtId="171" fontId="18" fillId="0" borderId="0" xfId="0" applyNumberFormat="1" applyFont="1" applyAlignment="1">
      <alignment horizontal="center" vertical="center" wrapText="1"/>
    </xf>
    <xf numFmtId="171" fontId="19" fillId="0" borderId="0" xfId="0" applyNumberFormat="1" applyFont="1" applyAlignment="1">
      <alignment horizontal="center" vertical="center" wrapText="1"/>
    </xf>
    <xf numFmtId="0" fontId="18" fillId="0" borderId="20" xfId="0" applyFont="1" applyBorder="1" applyAlignment="1">
      <alignment horizontal="center" vertical="center" wrapText="1"/>
    </xf>
    <xf numFmtId="49" fontId="18" fillId="0" borderId="20"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12" borderId="25" xfId="0" applyFont="1" applyFill="1" applyBorder="1" applyAlignment="1">
      <alignment horizontal="center" vertical="center" wrapText="1"/>
    </xf>
    <xf numFmtId="0" fontId="19" fillId="9" borderId="15" xfId="0" applyFont="1" applyFill="1" applyBorder="1" applyAlignment="1">
      <alignment horizontal="left" vertical="center" wrapText="1"/>
    </xf>
    <xf numFmtId="0" fontId="19" fillId="0" borderId="15" xfId="0" applyFont="1" applyBorder="1" applyAlignment="1">
      <alignment vertical="center" wrapText="1"/>
    </xf>
    <xf numFmtId="0" fontId="19" fillId="0" borderId="15" xfId="0" applyFont="1" applyBorder="1" applyAlignment="1">
      <alignment horizontal="left" vertical="center" wrapText="1"/>
    </xf>
    <xf numFmtId="49" fontId="21" fillId="0" borderId="15" xfId="0" applyNumberFormat="1" applyFont="1" applyBorder="1" applyAlignment="1">
      <alignment horizontal="center" vertical="center" wrapText="1"/>
    </xf>
    <xf numFmtId="2" fontId="21" fillId="0" borderId="15" xfId="0" applyNumberFormat="1" applyFont="1" applyBorder="1" applyAlignment="1">
      <alignment horizontal="center" vertical="center"/>
    </xf>
    <xf numFmtId="2" fontId="19" fillId="0" borderId="15" xfId="0" applyNumberFormat="1" applyFont="1" applyBorder="1" applyAlignment="1">
      <alignment horizontal="center" vertical="center"/>
    </xf>
    <xf numFmtId="167" fontId="19" fillId="0" borderId="15" xfId="0" applyNumberFormat="1" applyFont="1" applyBorder="1" applyAlignment="1">
      <alignment horizontal="center" vertical="center"/>
    </xf>
    <xf numFmtId="167" fontId="19" fillId="9" borderId="15" xfId="0" applyNumberFormat="1" applyFont="1" applyFill="1" applyBorder="1" applyAlignment="1">
      <alignment horizontal="center" vertical="center"/>
    </xf>
    <xf numFmtId="175" fontId="19" fillId="0" borderId="15" xfId="0" applyNumberFormat="1" applyFont="1" applyBorder="1" applyAlignment="1">
      <alignment horizontal="center" vertical="center" wrapText="1"/>
    </xf>
    <xf numFmtId="175" fontId="19" fillId="0" borderId="15" xfId="0" applyNumberFormat="1" applyFont="1" applyBorder="1" applyAlignment="1">
      <alignment horizontal="center" vertical="center"/>
    </xf>
    <xf numFmtId="0" fontId="19" fillId="0" borderId="15" xfId="0" applyFont="1" applyBorder="1" applyAlignment="1">
      <alignment horizontal="center" vertical="center"/>
    </xf>
    <xf numFmtId="167" fontId="19" fillId="0" borderId="15" xfId="0" applyNumberFormat="1" applyFont="1" applyBorder="1" applyAlignment="1">
      <alignment horizontal="center" vertical="center" wrapText="1"/>
    </xf>
    <xf numFmtId="0" fontId="21" fillId="0" borderId="15" xfId="0" applyFont="1" applyBorder="1" applyAlignment="1">
      <alignment vertical="center" wrapText="1"/>
    </xf>
    <xf numFmtId="0" fontId="19" fillId="0" borderId="22" xfId="0" applyFont="1" applyBorder="1" applyAlignment="1">
      <alignment horizontal="left" vertical="center" wrapText="1"/>
    </xf>
    <xf numFmtId="0" fontId="14" fillId="0" borderId="0" xfId="0" applyFont="1" applyAlignment="1">
      <alignment horizontal="center" vertical="center" wrapText="1"/>
    </xf>
    <xf numFmtId="2" fontId="14" fillId="0" borderId="0" xfId="0" applyNumberFormat="1" applyFont="1" applyAlignment="1">
      <alignment horizontal="center" vertical="center" wrapText="1"/>
    </xf>
    <xf numFmtId="0" fontId="16" fillId="0" borderId="22" xfId="0" applyFont="1" applyBorder="1" applyAlignment="1">
      <alignment horizontal="center" vertical="center" wrapText="1"/>
    </xf>
    <xf numFmtId="167" fontId="16" fillId="0" borderId="22" xfId="0" applyNumberFormat="1" applyFont="1" applyBorder="1" applyAlignment="1">
      <alignment horizontal="center" vertical="center" wrapText="1"/>
    </xf>
    <xf numFmtId="0" fontId="22" fillId="0" borderId="0" xfId="0" applyFont="1" applyAlignment="1">
      <alignment horizontal="center" vertical="center" wrapText="1"/>
    </xf>
    <xf numFmtId="170" fontId="14"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0" borderId="0" xfId="0" applyFont="1"/>
    <xf numFmtId="176" fontId="23" fillId="0" borderId="0" xfId="0" applyNumberFormat="1" applyFont="1" applyAlignment="1">
      <alignment horizontal="center" vertical="center" wrapText="1"/>
    </xf>
    <xf numFmtId="176" fontId="23" fillId="0" borderId="0" xfId="0" applyNumberFormat="1" applyFont="1" applyAlignment="1">
      <alignment vertical="center" wrapText="1"/>
    </xf>
    <xf numFmtId="177" fontId="23" fillId="0" borderId="0" xfId="0" applyNumberFormat="1" applyFont="1" applyAlignment="1">
      <alignment horizontal="center" vertical="center" wrapText="1"/>
    </xf>
    <xf numFmtId="164" fontId="23" fillId="0" borderId="0" xfId="0" applyNumberFormat="1" applyFont="1" applyAlignment="1">
      <alignment horizontal="center" vertical="center" wrapText="1"/>
    </xf>
    <xf numFmtId="178" fontId="23" fillId="0" borderId="0" xfId="0" applyNumberFormat="1" applyFont="1" applyAlignment="1">
      <alignment horizontal="center" vertical="center" wrapText="1"/>
    </xf>
    <xf numFmtId="170" fontId="23" fillId="0" borderId="0" xfId="0" applyNumberFormat="1" applyFont="1" applyAlignment="1">
      <alignment horizontal="center" vertical="center" wrapText="1"/>
    </xf>
    <xf numFmtId="179" fontId="2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75" fontId="23" fillId="0" borderId="0" xfId="0" applyNumberFormat="1" applyFont="1" applyAlignment="1">
      <alignment horizontal="center" vertical="center" wrapText="1"/>
    </xf>
    <xf numFmtId="0" fontId="24" fillId="0" borderId="0" xfId="0" applyFont="1" applyAlignment="1">
      <alignment horizontal="center" vertical="center" wrapText="1"/>
    </xf>
    <xf numFmtId="0" fontId="24" fillId="0" borderId="15" xfId="0" applyFont="1" applyBorder="1" applyAlignment="1">
      <alignment horizontal="center" vertical="center" wrapText="1"/>
    </xf>
    <xf numFmtId="0" fontId="8" fillId="0" borderId="22" xfId="0" applyFont="1" applyBorder="1"/>
    <xf numFmtId="0" fontId="23" fillId="0" borderId="20" xfId="0" applyFont="1" applyBorder="1" applyAlignment="1">
      <alignment horizontal="left" vertical="center" wrapText="1"/>
    </xf>
    <xf numFmtId="0" fontId="8" fillId="0" borderId="20" xfId="0" applyFont="1" applyBorder="1" applyAlignment="1">
      <alignment horizontal="left" vertical="center" wrapText="1"/>
    </xf>
    <xf numFmtId="0" fontId="23" fillId="0" borderId="20" xfId="0" applyFont="1" applyBorder="1" applyAlignment="1">
      <alignment horizontal="center" vertical="center" wrapText="1"/>
    </xf>
    <xf numFmtId="176" fontId="23" fillId="0" borderId="20" xfId="0" applyNumberFormat="1" applyFont="1" applyBorder="1" applyAlignment="1">
      <alignment horizontal="center" vertical="center" wrapText="1"/>
    </xf>
    <xf numFmtId="175" fontId="23" fillId="0" borderId="15" xfId="0" applyNumberFormat="1" applyFont="1" applyBorder="1" applyAlignment="1">
      <alignment horizontal="center" vertical="center" wrapText="1"/>
    </xf>
    <xf numFmtId="0" fontId="23" fillId="0" borderId="15" xfId="0" applyFont="1" applyBorder="1" applyAlignment="1">
      <alignment horizontal="center" vertical="center" wrapText="1"/>
    </xf>
    <xf numFmtId="176" fontId="23" fillId="0" borderId="15" xfId="0" applyNumberFormat="1" applyFont="1" applyBorder="1" applyAlignment="1">
      <alignment horizontal="center" vertical="center" wrapText="1"/>
    </xf>
    <xf numFmtId="175" fontId="23" fillId="0" borderId="26" xfId="0" applyNumberFormat="1" applyFont="1" applyBorder="1" applyAlignment="1">
      <alignment horizontal="center" vertical="center" wrapText="1"/>
    </xf>
    <xf numFmtId="175" fontId="23" fillId="0" borderId="20" xfId="0" applyNumberFormat="1" applyFont="1" applyBorder="1" applyAlignment="1">
      <alignment horizontal="center" vertical="center" wrapText="1"/>
    </xf>
    <xf numFmtId="175" fontId="24" fillId="0" borderId="22" xfId="0" applyNumberFormat="1" applyFont="1" applyBorder="1" applyAlignment="1">
      <alignment horizontal="center" vertical="center" wrapText="1"/>
    </xf>
    <xf numFmtId="175" fontId="24" fillId="0" borderId="15" xfId="0" applyNumberFormat="1" applyFont="1" applyBorder="1" applyAlignment="1">
      <alignment horizontal="center" vertical="center" wrapText="1"/>
    </xf>
    <xf numFmtId="0" fontId="25" fillId="15" borderId="29" xfId="0" applyFont="1" applyFill="1" applyBorder="1" applyAlignment="1">
      <alignment horizontal="left" vertical="center"/>
    </xf>
    <xf numFmtId="180" fontId="26" fillId="0" borderId="0" xfId="0" applyNumberFormat="1" applyFont="1"/>
    <xf numFmtId="3" fontId="27" fillId="0" borderId="0" xfId="0" applyNumberFormat="1" applyFont="1"/>
    <xf numFmtId="164" fontId="26" fillId="0" borderId="0" xfId="0" applyNumberFormat="1" applyFont="1"/>
    <xf numFmtId="0" fontId="26" fillId="0" borderId="0" xfId="0" applyFont="1"/>
    <xf numFmtId="3" fontId="26" fillId="0" borderId="0" xfId="0" applyNumberFormat="1" applyFont="1"/>
    <xf numFmtId="0" fontId="25" fillId="15" borderId="29" xfId="0" applyFont="1" applyFill="1" applyBorder="1" applyAlignment="1">
      <alignment vertical="center"/>
    </xf>
    <xf numFmtId="0" fontId="25" fillId="0" borderId="21" xfId="0" applyFont="1" applyBorder="1" applyAlignment="1">
      <alignment vertical="center"/>
    </xf>
    <xf numFmtId="0" fontId="28" fillId="15" borderId="41" xfId="0" applyFont="1" applyFill="1" applyBorder="1" applyAlignment="1">
      <alignment vertical="center"/>
    </xf>
    <xf numFmtId="0" fontId="29" fillId="15" borderId="42" xfId="0" applyFont="1" applyFill="1" applyBorder="1" applyAlignment="1">
      <alignment vertical="center"/>
    </xf>
    <xf numFmtId="180" fontId="29" fillId="15" borderId="42" xfId="0" applyNumberFormat="1" applyFont="1" applyFill="1" applyBorder="1" applyAlignment="1">
      <alignment vertical="center"/>
    </xf>
    <xf numFmtId="0" fontId="25" fillId="0" borderId="0" xfId="0" applyFont="1" applyAlignment="1">
      <alignment horizontal="center"/>
    </xf>
    <xf numFmtId="0" fontId="25" fillId="0" borderId="15" xfId="0" applyFont="1" applyBorder="1" applyAlignment="1">
      <alignment horizontal="center" vertical="center"/>
    </xf>
    <xf numFmtId="0" fontId="25" fillId="0" borderId="15" xfId="0" applyFont="1" applyBorder="1" applyAlignment="1">
      <alignment horizontal="center" vertical="center" wrapText="1"/>
    </xf>
    <xf numFmtId="0" fontId="25" fillId="0" borderId="26" xfId="0" applyFont="1" applyBorder="1" applyAlignment="1">
      <alignment horizontal="center" vertical="center"/>
    </xf>
    <xf numFmtId="0" fontId="25" fillId="3" borderId="47" xfId="0" applyFont="1" applyFill="1" applyBorder="1" applyAlignment="1">
      <alignment horizontal="center" vertical="center" wrapText="1"/>
    </xf>
    <xf numFmtId="0" fontId="28" fillId="15" borderId="15" xfId="0" applyFont="1" applyFill="1" applyBorder="1" applyAlignment="1">
      <alignment horizontal="center" vertical="center" wrapText="1"/>
    </xf>
    <xf numFmtId="0" fontId="28" fillId="16" borderId="48"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26" fillId="0" borderId="21" xfId="0" applyFont="1" applyBorder="1" applyAlignment="1">
      <alignment horizontal="left" vertical="center" wrapText="1"/>
    </xf>
    <xf numFmtId="0" fontId="26" fillId="0" borderId="27" xfId="0" applyFont="1" applyBorder="1" applyAlignment="1">
      <alignment horizontal="left" vertical="center" wrapText="1"/>
    </xf>
    <xf numFmtId="0" fontId="26" fillId="0" borderId="27" xfId="0" applyFont="1" applyBorder="1" applyAlignment="1">
      <alignment horizontal="center" vertical="center"/>
    </xf>
    <xf numFmtId="0" fontId="26" fillId="0" borderId="15" xfId="0" applyFont="1" applyBorder="1" applyAlignment="1">
      <alignment horizontal="center" vertical="center"/>
    </xf>
    <xf numFmtId="0" fontId="26" fillId="3" borderId="47" xfId="0" applyFont="1" applyFill="1" applyBorder="1" applyAlignment="1">
      <alignment horizontal="center" vertical="center"/>
    </xf>
    <xf numFmtId="0" fontId="29" fillId="15" borderId="15" xfId="0" applyFont="1" applyFill="1" applyBorder="1" applyAlignment="1">
      <alignment horizontal="center" vertical="center"/>
    </xf>
    <xf numFmtId="0" fontId="29" fillId="16" borderId="48" xfId="0" applyFont="1" applyFill="1" applyBorder="1" applyAlignment="1">
      <alignment horizontal="center" vertical="center"/>
    </xf>
    <xf numFmtId="181" fontId="29" fillId="16" borderId="15" xfId="0" applyNumberFormat="1" applyFont="1" applyFill="1" applyBorder="1" applyAlignment="1">
      <alignment horizontal="center" vertical="center"/>
    </xf>
    <xf numFmtId="180" fontId="29" fillId="16" borderId="47" xfId="0" applyNumberFormat="1" applyFont="1" applyFill="1" applyBorder="1" applyAlignment="1">
      <alignment horizontal="center" vertical="center"/>
    </xf>
    <xf numFmtId="0" fontId="32" fillId="0" borderId="0" xfId="0" applyFont="1"/>
    <xf numFmtId="0" fontId="26" fillId="0" borderId="20" xfId="0" applyFont="1" applyBorder="1" applyAlignment="1">
      <alignment horizontal="left" vertical="center" wrapText="1"/>
    </xf>
    <xf numFmtId="180" fontId="29" fillId="16" borderId="15" xfId="0" applyNumberFormat="1" applyFont="1" applyFill="1" applyBorder="1" applyAlignment="1">
      <alignment horizontal="center" vertical="center"/>
    </xf>
    <xf numFmtId="0" fontId="26" fillId="0" borderId="15" xfId="0" applyFont="1" applyBorder="1" applyAlignment="1">
      <alignment horizontal="left" vertical="center" wrapText="1"/>
    </xf>
    <xf numFmtId="180" fontId="28" fillId="16" borderId="29" xfId="0" applyNumberFormat="1" applyFont="1" applyFill="1" applyBorder="1" applyAlignment="1">
      <alignment horizontal="center" vertical="center"/>
    </xf>
    <xf numFmtId="0" fontId="28" fillId="8" borderId="41" xfId="0" applyFont="1" applyFill="1" applyBorder="1" applyAlignment="1">
      <alignment vertical="center"/>
    </xf>
    <xf numFmtId="0" fontId="28" fillId="8" borderId="42" xfId="0" applyFont="1" applyFill="1" applyBorder="1" applyAlignment="1">
      <alignment vertical="center"/>
    </xf>
    <xf numFmtId="180" fontId="28" fillId="8" borderId="42" xfId="0" applyNumberFormat="1" applyFont="1" applyFill="1" applyBorder="1" applyAlignment="1">
      <alignment vertical="center"/>
    </xf>
    <xf numFmtId="0" fontId="33" fillId="8" borderId="42" xfId="0" applyFont="1" applyFill="1" applyBorder="1" applyAlignment="1">
      <alignment vertical="center"/>
    </xf>
    <xf numFmtId="0" fontId="25" fillId="0" borderId="19" xfId="0" applyFont="1" applyBorder="1" applyAlignment="1">
      <alignment horizontal="center" vertical="center"/>
    </xf>
    <xf numFmtId="164" fontId="29" fillId="16" borderId="48" xfId="0" applyNumberFormat="1" applyFont="1" applyFill="1" applyBorder="1" applyAlignment="1">
      <alignment horizontal="center" vertical="center"/>
    </xf>
    <xf numFmtId="0" fontId="26" fillId="0" borderId="15" xfId="0" applyFont="1" applyBorder="1" applyAlignment="1">
      <alignment vertical="center" wrapText="1"/>
    </xf>
    <xf numFmtId="0" fontId="26" fillId="0" borderId="18" xfId="0" applyFont="1" applyBorder="1" applyAlignment="1">
      <alignment horizontal="left" vertical="center" wrapText="1"/>
    </xf>
    <xf numFmtId="0" fontId="26" fillId="0" borderId="18" xfId="0"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29" fillId="16" borderId="1" xfId="0" applyFont="1" applyFill="1" applyBorder="1" applyAlignment="1">
      <alignment horizontal="center" vertical="center"/>
    </xf>
    <xf numFmtId="164" fontId="29" fillId="16" borderId="1" xfId="0" applyNumberFormat="1" applyFont="1" applyFill="1" applyBorder="1" applyAlignment="1">
      <alignment horizontal="center" vertical="center"/>
    </xf>
    <xf numFmtId="164" fontId="28" fillId="16" borderId="54" xfId="0" applyNumberFormat="1" applyFont="1" applyFill="1" applyBorder="1" applyAlignment="1">
      <alignment horizontal="center" vertical="center" wrapText="1"/>
    </xf>
    <xf numFmtId="0" fontId="34" fillId="0" borderId="0" xfId="0" applyFont="1" applyAlignment="1">
      <alignment horizontal="left"/>
    </xf>
    <xf numFmtId="0" fontId="26" fillId="0" borderId="15" xfId="0" applyFont="1" applyBorder="1" applyAlignment="1">
      <alignment horizontal="center" vertical="center" wrapText="1"/>
    </xf>
    <xf numFmtId="0" fontId="29" fillId="16" borderId="15" xfId="0" applyFont="1" applyFill="1" applyBorder="1" applyAlignment="1">
      <alignment horizontal="center" vertical="center"/>
    </xf>
    <xf numFmtId="164" fontId="29" fillId="16" borderId="15" xfId="0" applyNumberFormat="1" applyFont="1" applyFill="1" applyBorder="1" applyAlignment="1">
      <alignment horizontal="center" vertical="center"/>
    </xf>
    <xf numFmtId="180" fontId="20" fillId="16" borderId="15" xfId="0" applyNumberFormat="1" applyFont="1" applyFill="1" applyBorder="1"/>
    <xf numFmtId="164" fontId="3" fillId="0" borderId="0" xfId="0" applyNumberFormat="1" applyFont="1"/>
    <xf numFmtId="180" fontId="25" fillId="16" borderId="15" xfId="0" applyNumberFormat="1" applyFont="1" applyFill="1" applyBorder="1"/>
    <xf numFmtId="0" fontId="26" fillId="16" borderId="15" xfId="0" applyFont="1" applyFill="1" applyBorder="1"/>
    <xf numFmtId="181" fontId="25" fillId="16" borderId="15" xfId="0" applyNumberFormat="1" applyFont="1" applyFill="1" applyBorder="1"/>
    <xf numFmtId="180" fontId="25" fillId="0" borderId="0" xfId="0" applyNumberFormat="1" applyFont="1"/>
    <xf numFmtId="180" fontId="36" fillId="0" borderId="0" xfId="0" applyNumberFormat="1" applyFont="1"/>
    <xf numFmtId="181" fontId="29" fillId="16" borderId="47" xfId="0" applyNumberFormat="1" applyFont="1" applyFill="1" applyBorder="1" applyAlignment="1">
      <alignment horizontal="center" vertical="center"/>
    </xf>
    <xf numFmtId="0" fontId="25" fillId="0" borderId="21" xfId="0" applyFont="1" applyBorder="1" applyAlignment="1">
      <alignment horizontal="center" vertical="center"/>
    </xf>
    <xf numFmtId="0" fontId="26" fillId="0" borderId="16" xfId="0" applyFont="1" applyBorder="1" applyAlignment="1">
      <alignment horizontal="center" vertical="center"/>
    </xf>
    <xf numFmtId="0" fontId="29" fillId="16" borderId="48" xfId="0" applyFont="1" applyFill="1" applyBorder="1" applyAlignment="1">
      <alignment horizontal="center" vertical="center" wrapText="1"/>
    </xf>
    <xf numFmtId="164" fontId="29" fillId="16" borderId="48" xfId="0" applyNumberFormat="1" applyFont="1" applyFill="1" applyBorder="1" applyAlignment="1">
      <alignment horizontal="center" vertical="center" wrapText="1"/>
    </xf>
    <xf numFmtId="181" fontId="20" fillId="16" borderId="15" xfId="0" applyNumberFormat="1" applyFont="1" applyFill="1" applyBorder="1"/>
    <xf numFmtId="0" fontId="37" fillId="0" borderId="0" xfId="0" applyFont="1" applyAlignment="1">
      <alignment horizontal="center" vertical="center" wrapText="1"/>
    </xf>
    <xf numFmtId="0" fontId="38" fillId="0" borderId="0" xfId="0" applyFont="1" applyAlignment="1">
      <alignment horizontal="center" vertical="center" wrapText="1"/>
    </xf>
    <xf numFmtId="0" fontId="38" fillId="0" borderId="0" xfId="0" applyFont="1"/>
    <xf numFmtId="182" fontId="38" fillId="0" borderId="0" xfId="0" applyNumberFormat="1" applyFont="1" applyAlignment="1">
      <alignment horizontal="center" vertical="center" wrapText="1"/>
    </xf>
    <xf numFmtId="166" fontId="38" fillId="0" borderId="0" xfId="0" applyNumberFormat="1" applyFont="1" applyAlignment="1">
      <alignment horizontal="center" vertical="center" wrapText="1"/>
    </xf>
    <xf numFmtId="0" fontId="37" fillId="0" borderId="15"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8" xfId="0" applyFont="1" applyBorder="1" applyAlignment="1">
      <alignment horizontal="center" vertical="center" wrapText="1"/>
    </xf>
    <xf numFmtId="175" fontId="38" fillId="0" borderId="15" xfId="0" applyNumberFormat="1" applyFont="1" applyBorder="1" applyAlignment="1">
      <alignment horizontal="center" vertical="center" wrapText="1"/>
    </xf>
    <xf numFmtId="175" fontId="38" fillId="0" borderId="22" xfId="0" applyNumberFormat="1" applyFont="1" applyBorder="1" applyAlignment="1">
      <alignment horizontal="center" vertical="center" wrapText="1"/>
    </xf>
    <xf numFmtId="0" fontId="38" fillId="0" borderId="22" xfId="0" applyFont="1" applyBorder="1" applyAlignment="1">
      <alignment horizontal="center" vertical="center" wrapText="1"/>
    </xf>
    <xf numFmtId="0" fontId="38" fillId="0" borderId="15" xfId="0" applyFont="1" applyBorder="1" applyAlignment="1">
      <alignment horizontal="left" vertical="center" wrapText="1"/>
    </xf>
    <xf numFmtId="1" fontId="39" fillId="0" borderId="15" xfId="0" applyNumberFormat="1" applyFont="1" applyBorder="1" applyAlignment="1">
      <alignment horizontal="center" vertical="center"/>
    </xf>
    <xf numFmtId="1" fontId="38" fillId="0" borderId="15" xfId="0" applyNumberFormat="1" applyFont="1" applyBorder="1" applyAlignment="1">
      <alignment horizontal="center" vertical="center"/>
    </xf>
    <xf numFmtId="176" fontId="38" fillId="0" borderId="15" xfId="0" applyNumberFormat="1" applyFont="1" applyBorder="1" applyAlignment="1">
      <alignment vertical="center"/>
    </xf>
    <xf numFmtId="176" fontId="39" fillId="0" borderId="15" xfId="0" applyNumberFormat="1" applyFont="1" applyBorder="1" applyAlignment="1">
      <alignment vertical="center"/>
    </xf>
    <xf numFmtId="0" fontId="38" fillId="0" borderId="15" xfId="0" applyFont="1" applyBorder="1" applyAlignment="1">
      <alignment vertical="center" wrapText="1"/>
    </xf>
    <xf numFmtId="176" fontId="37" fillId="0" borderId="22" xfId="0" applyNumberFormat="1" applyFont="1" applyBorder="1" applyAlignment="1">
      <alignment horizontal="center" vertical="center" wrapText="1"/>
    </xf>
    <xf numFmtId="176" fontId="40" fillId="0" borderId="22" xfId="0" applyNumberFormat="1" applyFont="1" applyBorder="1" applyAlignment="1">
      <alignment horizontal="center" vertical="center" wrapText="1"/>
    </xf>
    <xf numFmtId="175" fontId="37" fillId="0" borderId="22" xfId="0" applyNumberFormat="1" applyFont="1" applyBorder="1" applyAlignment="1">
      <alignment horizontal="center" vertical="center" wrapText="1"/>
    </xf>
    <xf numFmtId="183" fontId="38" fillId="0" borderId="0" xfId="0" applyNumberFormat="1" applyFont="1" applyAlignment="1">
      <alignment horizontal="center" vertical="center" wrapText="1"/>
    </xf>
    <xf numFmtId="172" fontId="38" fillId="9" borderId="1" xfId="0" applyNumberFormat="1" applyFont="1" applyFill="1" applyBorder="1" applyAlignment="1">
      <alignment horizontal="center" vertical="center" wrapText="1"/>
    </xf>
    <xf numFmtId="164" fontId="38" fillId="0" borderId="0" xfId="0" applyNumberFormat="1" applyFont="1" applyAlignment="1">
      <alignment horizontal="center" vertical="center" wrapText="1"/>
    </xf>
    <xf numFmtId="0" fontId="3" fillId="0" borderId="0" xfId="0" applyFont="1" applyAlignment="1">
      <alignment horizontal="center" vertical="center" wrapText="1"/>
    </xf>
    <xf numFmtId="17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171" fontId="3" fillId="0" borderId="0" xfId="0" applyNumberFormat="1" applyFont="1" applyAlignment="1">
      <alignment horizontal="center" vertical="center" wrapText="1"/>
    </xf>
    <xf numFmtId="171" fontId="3" fillId="0" borderId="0" xfId="0" applyNumberFormat="1" applyFont="1"/>
    <xf numFmtId="0" fontId="16" fillId="0" borderId="19" xfId="0" applyFont="1" applyBorder="1" applyAlignment="1">
      <alignment horizontal="center" vertical="center" wrapText="1"/>
    </xf>
    <xf numFmtId="0" fontId="16" fillId="0" borderId="15" xfId="0" applyFont="1" applyBorder="1" applyAlignment="1">
      <alignment horizontal="center" vertical="center" wrapText="1"/>
    </xf>
    <xf numFmtId="164" fontId="3" fillId="0" borderId="55" xfId="0" applyNumberFormat="1" applyFont="1" applyBorder="1" applyAlignment="1">
      <alignment horizontal="center" vertical="center" wrapText="1"/>
    </xf>
    <xf numFmtId="0" fontId="2" fillId="0" borderId="15" xfId="0" applyFont="1" applyBorder="1"/>
    <xf numFmtId="0" fontId="38" fillId="0" borderId="20" xfId="0" applyFont="1" applyBorder="1" applyAlignment="1">
      <alignment horizontal="left" vertical="center" wrapText="1"/>
    </xf>
    <xf numFmtId="164" fontId="3" fillId="0" borderId="15" xfId="0" applyNumberFormat="1" applyFont="1" applyBorder="1" applyAlignment="1">
      <alignment horizontal="center" vertical="center" wrapText="1"/>
    </xf>
    <xf numFmtId="0" fontId="41" fillId="0" borderId="15" xfId="0" applyFont="1" applyBorder="1"/>
    <xf numFmtId="0" fontId="2" fillId="0" borderId="19" xfId="0" applyFont="1" applyBorder="1" applyAlignment="1">
      <alignment horizontal="left" vertical="center" wrapText="1"/>
    </xf>
    <xf numFmtId="0" fontId="2" fillId="0" borderId="15" xfId="0" applyFont="1" applyBorder="1" applyAlignment="1">
      <alignment horizontal="center" vertical="center" wrapText="1"/>
    </xf>
    <xf numFmtId="1" fontId="2" fillId="0" borderId="15" xfId="0" applyNumberFormat="1" applyFont="1" applyBorder="1" applyAlignment="1">
      <alignment horizontal="center" vertical="center" wrapText="1"/>
    </xf>
    <xf numFmtId="175" fontId="2" fillId="0" borderId="15" xfId="0" applyNumberFormat="1" applyFont="1" applyBorder="1" applyAlignment="1">
      <alignment horizontal="center" vertical="center"/>
    </xf>
    <xf numFmtId="164" fontId="3" fillId="0" borderId="19" xfId="0" applyNumberFormat="1" applyFont="1" applyBorder="1" applyAlignment="1">
      <alignment horizontal="center" vertical="center" wrapText="1"/>
    </xf>
    <xf numFmtId="0" fontId="2" fillId="0" borderId="15" xfId="0" applyFont="1" applyBorder="1" applyAlignment="1">
      <alignment horizontal="center" vertical="center"/>
    </xf>
    <xf numFmtId="0" fontId="3" fillId="0" borderId="18" xfId="0" applyFont="1" applyBorder="1"/>
    <xf numFmtId="0" fontId="3" fillId="0" borderId="15" xfId="0" applyFont="1" applyBorder="1"/>
    <xf numFmtId="0" fontId="2" fillId="0" borderId="18" xfId="0" applyFont="1" applyBorder="1" applyAlignment="1">
      <alignment horizontal="left" vertical="center" wrapText="1"/>
    </xf>
    <xf numFmtId="166" fontId="16" fillId="0" borderId="15" xfId="0" applyNumberFormat="1" applyFont="1" applyBorder="1" applyAlignment="1">
      <alignment horizontal="center" vertical="center" wrapText="1"/>
    </xf>
    <xf numFmtId="0" fontId="2" fillId="0" borderId="15" xfId="0" applyFont="1" applyBorder="1" applyAlignment="1">
      <alignment vertical="center" wrapText="1"/>
    </xf>
    <xf numFmtId="164" fontId="2" fillId="0" borderId="15" xfId="0" applyNumberFormat="1" applyFont="1" applyBorder="1" applyAlignment="1">
      <alignment vertical="center" wrapText="1"/>
    </xf>
    <xf numFmtId="164" fontId="2" fillId="0" borderId="15" xfId="0" applyNumberFormat="1" applyFont="1" applyBorder="1" applyAlignment="1">
      <alignment horizontal="center" vertical="center" wrapText="1"/>
    </xf>
    <xf numFmtId="164" fontId="2" fillId="0" borderId="19" xfId="0" applyNumberFormat="1" applyFont="1" applyBorder="1" applyAlignment="1">
      <alignment vertical="center"/>
    </xf>
    <xf numFmtId="175" fontId="2" fillId="0" borderId="15" xfId="0" applyNumberFormat="1" applyFont="1" applyBorder="1" applyAlignment="1">
      <alignment horizontal="center" vertical="center" wrapText="1"/>
    </xf>
    <xf numFmtId="0" fontId="3" fillId="0" borderId="15" xfId="0" applyFont="1" applyBorder="1" applyAlignment="1">
      <alignment vertical="center" wrapText="1"/>
    </xf>
    <xf numFmtId="0" fontId="2" fillId="0" borderId="0" xfId="0" applyFont="1" applyAlignment="1">
      <alignment horizontal="center" vertical="center" wrapText="1"/>
    </xf>
    <xf numFmtId="175" fontId="16" fillId="0" borderId="28" xfId="0" applyNumberFormat="1" applyFont="1" applyBorder="1" applyAlignment="1">
      <alignment horizontal="center" vertical="center" wrapText="1"/>
    </xf>
    <xf numFmtId="175" fontId="16"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172" fontId="3" fillId="0" borderId="0" xfId="0" applyNumberFormat="1" applyFont="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15" fillId="0" borderId="20" xfId="0" applyFont="1" applyBorder="1" applyAlignment="1">
      <alignment horizontal="center" vertical="center" wrapText="1"/>
    </xf>
    <xf numFmtId="166" fontId="14" fillId="0" borderId="0" xfId="0" applyNumberFormat="1" applyFont="1"/>
    <xf numFmtId="0" fontId="15" fillId="0" borderId="26" xfId="0" applyFont="1" applyBorder="1" applyAlignment="1">
      <alignment horizontal="center" vertical="center" wrapText="1"/>
    </xf>
    <xf numFmtId="0" fontId="14" fillId="0" borderId="0" xfId="0" applyFont="1" applyAlignment="1">
      <alignment wrapText="1"/>
    </xf>
    <xf numFmtId="0" fontId="42" fillId="0" borderId="15" xfId="0" applyFont="1" applyBorder="1" applyAlignment="1">
      <alignment horizontal="left" vertical="center" wrapText="1"/>
    </xf>
    <xf numFmtId="0" fontId="14" fillId="0" borderId="15" xfId="0" applyFont="1" applyBorder="1" applyAlignment="1">
      <alignment horizontal="center" vertical="center" wrapText="1"/>
    </xf>
    <xf numFmtId="167" fontId="14" fillId="0" borderId="15" xfId="0" applyNumberFormat="1" applyFont="1" applyBorder="1" applyAlignment="1">
      <alignment horizontal="center" vertical="center"/>
    </xf>
    <xf numFmtId="175" fontId="14" fillId="0" borderId="15" xfId="0" applyNumberFormat="1" applyFont="1" applyBorder="1" applyAlignment="1">
      <alignment horizontal="center" vertical="center"/>
    </xf>
    <xf numFmtId="175" fontId="14" fillId="0" borderId="15" xfId="0" applyNumberFormat="1" applyFont="1" applyBorder="1" applyAlignment="1">
      <alignment horizontal="center" vertical="center" wrapText="1"/>
    </xf>
    <xf numFmtId="0" fontId="42" fillId="0" borderId="15" xfId="0" applyFont="1" applyBorder="1" applyAlignment="1">
      <alignment horizontal="center" vertical="center" wrapText="1"/>
    </xf>
    <xf numFmtId="0" fontId="15" fillId="0" borderId="0" xfId="0" applyFont="1" applyAlignment="1">
      <alignment horizontal="center" wrapText="1"/>
    </xf>
    <xf numFmtId="0" fontId="14" fillId="0" borderId="15" xfId="0" applyFont="1" applyBorder="1" applyAlignment="1">
      <alignment horizontal="left" vertical="center" wrapText="1"/>
    </xf>
    <xf numFmtId="0" fontId="3" fillId="0" borderId="15" xfId="0" applyFont="1" applyBorder="1" applyAlignment="1">
      <alignment horizontal="center" vertical="center"/>
    </xf>
    <xf numFmtId="0" fontId="3" fillId="0" borderId="0" xfId="0" applyFont="1" applyAlignment="1">
      <alignment horizontal="center" vertical="center"/>
    </xf>
    <xf numFmtId="0" fontId="42" fillId="17" borderId="15" xfId="0" applyFont="1" applyFill="1" applyBorder="1" applyAlignment="1">
      <alignment horizontal="center" vertical="center" wrapText="1"/>
    </xf>
    <xf numFmtId="0" fontId="14" fillId="17" borderId="15" xfId="0" applyFont="1" applyFill="1" applyBorder="1" applyAlignment="1">
      <alignment horizontal="center" vertical="center" wrapText="1"/>
    </xf>
    <xf numFmtId="0" fontId="3" fillId="17" borderId="15" xfId="0" applyFont="1" applyFill="1" applyBorder="1" applyAlignment="1">
      <alignment horizontal="center" vertical="center"/>
    </xf>
    <xf numFmtId="167" fontId="14" fillId="17" borderId="15" xfId="0" applyNumberFormat="1" applyFont="1" applyFill="1" applyBorder="1" applyAlignment="1">
      <alignment horizontal="center" vertical="center"/>
    </xf>
    <xf numFmtId="0" fontId="3" fillId="17" borderId="1" xfId="0" applyFont="1" applyFill="1" applyBorder="1" applyAlignment="1">
      <alignment horizontal="center" vertical="center"/>
    </xf>
    <xf numFmtId="0" fontId="42" fillId="14" borderId="15" xfId="0" applyFont="1" applyFill="1" applyBorder="1" applyAlignment="1">
      <alignment horizontal="center" vertical="center" wrapText="1"/>
    </xf>
    <xf numFmtId="0" fontId="14" fillId="14" borderId="15" xfId="0" applyFont="1" applyFill="1" applyBorder="1" applyAlignment="1">
      <alignment horizontal="center" vertical="center" wrapText="1"/>
    </xf>
    <xf numFmtId="0" fontId="14" fillId="14" borderId="15" xfId="0" applyFont="1" applyFill="1" applyBorder="1" applyAlignment="1">
      <alignment horizontal="left" vertical="center" wrapText="1"/>
    </xf>
    <xf numFmtId="167" fontId="14" fillId="14" borderId="15" xfId="0" applyNumberFormat="1" applyFont="1" applyFill="1" applyBorder="1" applyAlignment="1">
      <alignment horizontal="center" vertical="center"/>
    </xf>
    <xf numFmtId="175" fontId="14" fillId="14" borderId="15" xfId="0" applyNumberFormat="1" applyFont="1" applyFill="1" applyBorder="1" applyAlignment="1">
      <alignment horizontal="center" vertical="center"/>
    </xf>
    <xf numFmtId="175" fontId="14" fillId="14" borderId="15" xfId="0" applyNumberFormat="1" applyFont="1" applyFill="1" applyBorder="1" applyAlignment="1">
      <alignment horizontal="center" vertical="center" wrapText="1"/>
    </xf>
    <xf numFmtId="0" fontId="2" fillId="14" borderId="15" xfId="0" applyFont="1" applyFill="1" applyBorder="1" applyAlignment="1">
      <alignment vertical="center" wrapText="1"/>
    </xf>
    <xf numFmtId="0" fontId="14" fillId="14" borderId="1" xfId="0" applyFont="1" applyFill="1" applyBorder="1" applyAlignment="1">
      <alignment wrapText="1"/>
    </xf>
    <xf numFmtId="0" fontId="3" fillId="14" borderId="1" xfId="0" applyFont="1" applyFill="1" applyBorder="1"/>
    <xf numFmtId="0" fontId="14" fillId="17" borderId="15" xfId="0" applyFont="1" applyFill="1" applyBorder="1" applyAlignment="1">
      <alignment horizontal="left" vertical="center" wrapText="1"/>
    </xf>
    <xf numFmtId="175" fontId="14" fillId="17" borderId="15" xfId="0" applyNumberFormat="1" applyFont="1" applyFill="1" applyBorder="1" applyAlignment="1">
      <alignment horizontal="center" vertical="center"/>
    </xf>
    <xf numFmtId="175" fontId="14" fillId="17" borderId="15" xfId="0" applyNumberFormat="1" applyFont="1" applyFill="1" applyBorder="1" applyAlignment="1">
      <alignment horizontal="center" vertical="center" wrapText="1"/>
    </xf>
    <xf numFmtId="0" fontId="43" fillId="17" borderId="15" xfId="0" applyFont="1" applyFill="1" applyBorder="1" applyAlignment="1">
      <alignment horizontal="center" vertical="center" wrapText="1"/>
    </xf>
    <xf numFmtId="0" fontId="14" fillId="17" borderId="1" xfId="0" applyFont="1" applyFill="1" applyBorder="1" applyAlignment="1">
      <alignment wrapText="1"/>
    </xf>
    <xf numFmtId="0" fontId="3" fillId="17" borderId="1" xfId="0" applyFont="1" applyFill="1" applyBorder="1"/>
    <xf numFmtId="0" fontId="42" fillId="17"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 xfId="0" applyFont="1" applyFill="1" applyBorder="1" applyAlignment="1">
      <alignment horizontal="left" vertical="center" wrapText="1"/>
    </xf>
    <xf numFmtId="167" fontId="14" fillId="17" borderId="1" xfId="0" applyNumberFormat="1" applyFont="1" applyFill="1" applyBorder="1" applyAlignment="1">
      <alignment horizontal="center" vertical="center"/>
    </xf>
    <xf numFmtId="175" fontId="14" fillId="17" borderId="1" xfId="0" applyNumberFormat="1" applyFont="1" applyFill="1" applyBorder="1" applyAlignment="1">
      <alignment horizontal="center" vertical="center"/>
    </xf>
    <xf numFmtId="175" fontId="14" fillId="17" borderId="1" xfId="0" applyNumberFormat="1" applyFont="1" applyFill="1" applyBorder="1" applyAlignment="1">
      <alignment horizontal="center" vertical="center" wrapText="1"/>
    </xf>
    <xf numFmtId="0" fontId="2" fillId="17" borderId="1" xfId="0" applyFont="1" applyFill="1" applyBorder="1" applyAlignment="1">
      <alignment vertical="center" wrapText="1"/>
    </xf>
    <xf numFmtId="0" fontId="14" fillId="0" borderId="0" xfId="0" applyFont="1" applyAlignment="1">
      <alignment horizontal="left" vertical="center" wrapText="1"/>
    </xf>
    <xf numFmtId="167" fontId="14" fillId="0" borderId="0" xfId="0" applyNumberFormat="1" applyFont="1" applyAlignment="1">
      <alignment horizontal="center" vertical="center"/>
    </xf>
    <xf numFmtId="167" fontId="15" fillId="0" borderId="15" xfId="0" applyNumberFormat="1" applyFont="1" applyBorder="1" applyAlignment="1">
      <alignment horizontal="center" vertical="center"/>
    </xf>
    <xf numFmtId="175" fontId="15" fillId="0" borderId="15" xfId="0" applyNumberFormat="1" applyFont="1" applyBorder="1" applyAlignment="1">
      <alignment horizontal="center" vertical="center"/>
    </xf>
    <xf numFmtId="0" fontId="43" fillId="0" borderId="15" xfId="0" applyFont="1" applyBorder="1" applyAlignment="1">
      <alignment vertical="center" wrapText="1"/>
    </xf>
    <xf numFmtId="175" fontId="14" fillId="0" borderId="0" xfId="0" applyNumberFormat="1" applyFont="1" applyAlignment="1">
      <alignment horizontal="center" vertical="center"/>
    </xf>
    <xf numFmtId="175" fontId="14" fillId="0" borderId="0" xfId="0" applyNumberFormat="1"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xf>
    <xf numFmtId="0" fontId="15" fillId="0" borderId="0" xfId="0" applyFont="1" applyAlignment="1">
      <alignment vertical="center"/>
    </xf>
    <xf numFmtId="167" fontId="15" fillId="0" borderId="0" xfId="0" applyNumberFormat="1" applyFont="1" applyAlignment="1">
      <alignment vertical="center"/>
    </xf>
    <xf numFmtId="166" fontId="14" fillId="0" borderId="0" xfId="0" applyNumberFormat="1" applyFont="1" applyAlignment="1">
      <alignment horizontal="center" vertical="center" wrapText="1"/>
    </xf>
    <xf numFmtId="164" fontId="14" fillId="0" borderId="0" xfId="0" applyNumberFormat="1" applyFont="1" applyAlignment="1">
      <alignment horizontal="center" vertical="center" wrapText="1"/>
    </xf>
    <xf numFmtId="171" fontId="14" fillId="0" borderId="0" xfId="0" applyNumberFormat="1" applyFont="1" applyAlignment="1">
      <alignment horizontal="center" vertical="center" wrapText="1"/>
    </xf>
    <xf numFmtId="167" fontId="14" fillId="0" borderId="0" xfId="0" applyNumberFormat="1" applyFont="1" applyAlignment="1">
      <alignment vertical="center"/>
    </xf>
    <xf numFmtId="0" fontId="15" fillId="0" borderId="0" xfId="0" applyFont="1" applyAlignment="1">
      <alignment vertical="center" wrapText="1"/>
    </xf>
    <xf numFmtId="0" fontId="44" fillId="0" borderId="18" xfId="0" applyFont="1" applyBorder="1" applyAlignment="1">
      <alignment horizontal="center" vertical="center" wrapText="1"/>
    </xf>
    <xf numFmtId="0" fontId="3" fillId="12" borderId="1" xfId="0" applyFont="1" applyFill="1" applyBorder="1"/>
    <xf numFmtId="0" fontId="2" fillId="12" borderId="64" xfId="0" applyFont="1" applyFill="1" applyBorder="1"/>
    <xf numFmtId="0" fontId="14" fillId="12" borderId="1" xfId="0" applyFont="1" applyFill="1" applyBorder="1" applyAlignment="1">
      <alignment horizontal="center" vertical="center" wrapText="1"/>
    </xf>
    <xf numFmtId="0" fontId="14" fillId="0" borderId="15" xfId="0" applyFont="1" applyBorder="1" applyAlignment="1">
      <alignment vertical="center" wrapText="1"/>
    </xf>
    <xf numFmtId="1" fontId="42" fillId="0" borderId="15" xfId="0" applyNumberFormat="1" applyFont="1" applyBorder="1" applyAlignment="1">
      <alignment horizontal="center" vertical="center" wrapText="1"/>
    </xf>
    <xf numFmtId="167" fontId="14" fillId="0" borderId="15" xfId="0" applyNumberFormat="1" applyFont="1" applyBorder="1" applyAlignment="1">
      <alignment vertical="center"/>
    </xf>
    <xf numFmtId="171" fontId="42" fillId="0" borderId="18" xfId="0" applyNumberFormat="1" applyFont="1" applyBorder="1" applyAlignment="1">
      <alignment horizontal="center" vertical="center" wrapText="1"/>
    </xf>
    <xf numFmtId="0" fontId="14" fillId="18" borderId="15" xfId="0" applyFont="1" applyFill="1" applyBorder="1" applyAlignment="1">
      <alignment vertical="center" wrapText="1"/>
    </xf>
    <xf numFmtId="1" fontId="42" fillId="18" borderId="15" xfId="0" applyNumberFormat="1" applyFont="1" applyFill="1" applyBorder="1" applyAlignment="1">
      <alignment horizontal="center" vertical="center" wrapText="1"/>
    </xf>
    <xf numFmtId="0" fontId="14" fillId="18" borderId="15" xfId="0" applyFont="1" applyFill="1" applyBorder="1" applyAlignment="1">
      <alignment horizontal="center" vertical="center" wrapText="1"/>
    </xf>
    <xf numFmtId="167" fontId="14" fillId="18" borderId="15" xfId="0" applyNumberFormat="1" applyFont="1" applyFill="1" applyBorder="1" applyAlignment="1">
      <alignment vertical="center"/>
    </xf>
    <xf numFmtId="171" fontId="14" fillId="18" borderId="48" xfId="0" applyNumberFormat="1" applyFont="1" applyFill="1" applyBorder="1" applyAlignment="1">
      <alignment horizontal="center" vertical="center" wrapText="1"/>
    </xf>
    <xf numFmtId="175" fontId="14" fillId="18" borderId="15" xfId="0" applyNumberFormat="1" applyFont="1" applyFill="1" applyBorder="1" applyAlignment="1">
      <alignment horizontal="center" vertical="center" wrapText="1"/>
    </xf>
    <xf numFmtId="0" fontId="45" fillId="18" borderId="15" xfId="0" applyFont="1" applyFill="1" applyBorder="1" applyAlignment="1">
      <alignment vertical="center"/>
    </xf>
    <xf numFmtId="0" fontId="14" fillId="18" borderId="1" xfId="0" applyFont="1" applyFill="1" applyBorder="1" applyAlignment="1">
      <alignment horizontal="center" vertical="center" wrapText="1"/>
    </xf>
    <xf numFmtId="0" fontId="3" fillId="18" borderId="1" xfId="0" applyFont="1" applyFill="1" applyBorder="1"/>
    <xf numFmtId="2" fontId="14" fillId="0" borderId="15" xfId="0" applyNumberFormat="1" applyFont="1" applyBorder="1" applyAlignment="1">
      <alignment horizontal="center" vertical="center" wrapText="1"/>
    </xf>
    <xf numFmtId="167" fontId="14" fillId="0" borderId="15" xfId="0" applyNumberFormat="1" applyFont="1" applyBorder="1" applyAlignment="1">
      <alignment horizontal="center" vertical="center" wrapText="1"/>
    </xf>
    <xf numFmtId="0" fontId="42" fillId="18" borderId="15" xfId="0" applyFont="1" applyFill="1" applyBorder="1" applyAlignment="1">
      <alignment horizontal="center" vertical="center" wrapText="1"/>
    </xf>
    <xf numFmtId="171" fontId="14" fillId="18" borderId="15" xfId="0" applyNumberFormat="1" applyFont="1" applyFill="1" applyBorder="1" applyAlignment="1">
      <alignment horizontal="center" vertical="center" wrapText="1"/>
    </xf>
    <xf numFmtId="0" fontId="23" fillId="18" borderId="15" xfId="0" applyFont="1" applyFill="1" applyBorder="1" applyAlignment="1">
      <alignment horizontal="center" vertical="center" wrapText="1"/>
    </xf>
    <xf numFmtId="167" fontId="14" fillId="18" borderId="15" xfId="0" applyNumberFormat="1" applyFont="1" applyFill="1" applyBorder="1" applyAlignment="1">
      <alignment horizontal="center" vertical="center"/>
    </xf>
    <xf numFmtId="175" fontId="14" fillId="18" borderId="15" xfId="0" applyNumberFormat="1" applyFont="1" applyFill="1" applyBorder="1" applyAlignment="1">
      <alignment vertical="center"/>
    </xf>
    <xf numFmtId="170" fontId="14" fillId="18" borderId="15" xfId="0" applyNumberFormat="1" applyFont="1" applyFill="1" applyBorder="1" applyAlignment="1">
      <alignment horizontal="center" vertical="center" wrapText="1"/>
    </xf>
    <xf numFmtId="166" fontId="14" fillId="18" borderId="1" xfId="0" applyNumberFormat="1" applyFont="1" applyFill="1" applyBorder="1" applyAlignment="1">
      <alignment horizontal="center" vertical="center" wrapText="1"/>
    </xf>
    <xf numFmtId="0" fontId="42" fillId="0" borderId="15" xfId="0" applyFont="1" applyBorder="1" applyAlignment="1">
      <alignment vertical="center" wrapText="1"/>
    </xf>
    <xf numFmtId="2" fontId="42" fillId="0" borderId="15" xfId="0" applyNumberFormat="1" applyFont="1" applyBorder="1" applyAlignment="1">
      <alignment horizontal="center" vertical="center" wrapText="1"/>
    </xf>
    <xf numFmtId="167" fontId="42" fillId="0" borderId="15" xfId="0" applyNumberFormat="1" applyFont="1" applyBorder="1" applyAlignment="1">
      <alignment horizontal="center" vertical="center" wrapText="1"/>
    </xf>
    <xf numFmtId="175" fontId="42" fillId="0" borderId="15" xfId="0" applyNumberFormat="1" applyFont="1" applyBorder="1" applyAlignment="1">
      <alignment horizontal="center" vertical="center" wrapText="1"/>
    </xf>
    <xf numFmtId="0" fontId="42" fillId="0" borderId="0" xfId="0" applyFont="1" applyAlignment="1">
      <alignment horizontal="center" vertical="center" wrapText="1"/>
    </xf>
    <xf numFmtId="0" fontId="14" fillId="18" borderId="25" xfId="0" applyFont="1" applyFill="1" applyBorder="1" applyAlignment="1">
      <alignment vertical="center" wrapText="1"/>
    </xf>
    <xf numFmtId="0" fontId="14" fillId="18" borderId="1" xfId="0" applyFont="1" applyFill="1" applyBorder="1" applyAlignment="1">
      <alignment vertical="center" wrapText="1"/>
    </xf>
    <xf numFmtId="1" fontId="14" fillId="18" borderId="15" xfId="0" applyNumberFormat="1" applyFont="1" applyFill="1" applyBorder="1" applyAlignment="1">
      <alignment horizontal="center" vertical="center" wrapText="1"/>
    </xf>
    <xf numFmtId="0" fontId="14" fillId="18" borderId="65" xfId="0" applyFont="1" applyFill="1" applyBorder="1" applyAlignment="1">
      <alignment horizontal="center" vertical="center" wrapText="1"/>
    </xf>
    <xf numFmtId="175" fontId="14" fillId="18" borderId="25" xfId="0" applyNumberFormat="1" applyFont="1" applyFill="1" applyBorder="1" applyAlignment="1">
      <alignment vertical="center"/>
    </xf>
    <xf numFmtId="0" fontId="14" fillId="18" borderId="15" xfId="0" applyFont="1" applyFill="1" applyBorder="1" applyAlignment="1">
      <alignment horizontal="left" vertical="center" wrapText="1"/>
    </xf>
    <xf numFmtId="2" fontId="14" fillId="0" borderId="18" xfId="0" applyNumberFormat="1" applyFont="1" applyBorder="1" applyAlignment="1">
      <alignment horizontal="center" vertical="center" wrapText="1"/>
    </xf>
    <xf numFmtId="0" fontId="46" fillId="0" borderId="15" xfId="0" applyFont="1" applyBorder="1" applyAlignment="1">
      <alignment horizontal="left" vertical="center" wrapText="1"/>
    </xf>
    <xf numFmtId="0" fontId="42" fillId="0" borderId="19" xfId="0" applyFont="1" applyBorder="1" applyAlignment="1">
      <alignment vertical="center" wrapText="1"/>
    </xf>
    <xf numFmtId="175" fontId="15" fillId="0" borderId="15" xfId="0" applyNumberFormat="1" applyFont="1" applyBorder="1" applyAlignment="1">
      <alignment horizontal="center" vertical="center" wrapText="1"/>
    </xf>
    <xf numFmtId="0" fontId="47" fillId="0" borderId="15" xfId="0" applyFont="1" applyBorder="1" applyAlignment="1">
      <alignment vertical="center"/>
    </xf>
    <xf numFmtId="165" fontId="14" fillId="0" borderId="0" xfId="0" applyNumberFormat="1" applyFont="1" applyAlignment="1">
      <alignment horizontal="center" vertical="center" wrapText="1"/>
    </xf>
    <xf numFmtId="184" fontId="14" fillId="0" borderId="0" xfId="0" applyNumberFormat="1" applyFont="1"/>
    <xf numFmtId="184" fontId="42" fillId="0" borderId="0" xfId="0" applyNumberFormat="1" applyFont="1" applyAlignment="1">
      <alignment vertical="center"/>
    </xf>
    <xf numFmtId="185" fontId="15" fillId="0" borderId="0" xfId="0" applyNumberFormat="1" applyFont="1" applyAlignment="1">
      <alignment horizontal="center" vertical="center"/>
    </xf>
    <xf numFmtId="185" fontId="14" fillId="0" borderId="0" xfId="0" applyNumberFormat="1" applyFont="1"/>
    <xf numFmtId="0" fontId="42" fillId="0" borderId="15" xfId="0" applyFont="1" applyBorder="1" applyAlignment="1">
      <alignment horizontal="center" vertical="center"/>
    </xf>
    <xf numFmtId="0" fontId="44" fillId="0" borderId="21" xfId="0" applyFont="1" applyBorder="1" applyAlignment="1">
      <alignment horizontal="center" vertical="center"/>
    </xf>
    <xf numFmtId="0" fontId="42" fillId="0" borderId="19" xfId="0" applyFont="1" applyBorder="1" applyAlignment="1">
      <alignment horizontal="center" vertical="center" wrapText="1"/>
    </xf>
    <xf numFmtId="184" fontId="42" fillId="0" borderId="15" xfId="0" applyNumberFormat="1" applyFont="1" applyBorder="1" applyAlignment="1">
      <alignment horizontal="center" vertical="center"/>
    </xf>
    <xf numFmtId="171" fontId="42" fillId="0" borderId="15" xfId="0" applyNumberFormat="1" applyFont="1" applyBorder="1" applyAlignment="1">
      <alignment horizontal="center" vertical="center" wrapText="1"/>
    </xf>
    <xf numFmtId="0" fontId="15" fillId="0" borderId="15" xfId="0" applyFont="1" applyBorder="1" applyAlignment="1">
      <alignment vertical="center"/>
    </xf>
    <xf numFmtId="0" fontId="14" fillId="0" borderId="15" xfId="0" applyFont="1" applyBorder="1" applyAlignment="1">
      <alignment horizontal="left" vertical="center"/>
    </xf>
    <xf numFmtId="0" fontId="15" fillId="0" borderId="22" xfId="0" applyFont="1" applyBorder="1" applyAlignment="1">
      <alignment horizontal="center" vertical="center"/>
    </xf>
    <xf numFmtId="167" fontId="14" fillId="0" borderId="22" xfId="0" applyNumberFormat="1" applyFont="1" applyBorder="1"/>
    <xf numFmtId="175" fontId="14" fillId="0" borderId="22" xfId="0" applyNumberFormat="1" applyFont="1" applyBorder="1"/>
    <xf numFmtId="167" fontId="14" fillId="0" borderId="22" xfId="0" applyNumberFormat="1" applyFont="1" applyBorder="1" applyAlignment="1">
      <alignment horizontal="center"/>
    </xf>
    <xf numFmtId="0" fontId="14" fillId="0" borderId="15" xfId="0" applyFont="1" applyBorder="1" applyAlignment="1">
      <alignment horizontal="left"/>
    </xf>
    <xf numFmtId="2" fontId="14" fillId="0" borderId="15" xfId="0" applyNumberFormat="1" applyFont="1" applyBorder="1"/>
    <xf numFmtId="175" fontId="14" fillId="0" borderId="15" xfId="0" applyNumberFormat="1" applyFont="1" applyBorder="1"/>
    <xf numFmtId="167" fontId="14" fillId="0" borderId="15" xfId="0" applyNumberFormat="1" applyFont="1" applyBorder="1" applyAlignment="1">
      <alignment horizontal="center"/>
    </xf>
    <xf numFmtId="0" fontId="15" fillId="0" borderId="22" xfId="0" applyFont="1" applyBorder="1" applyAlignment="1">
      <alignment vertical="center"/>
    </xf>
    <xf numFmtId="167" fontId="15" fillId="0" borderId="15" xfId="0" applyNumberFormat="1" applyFont="1" applyBorder="1" applyAlignment="1">
      <alignment vertical="center"/>
    </xf>
    <xf numFmtId="0" fontId="14" fillId="0" borderId="0" xfId="0" applyFont="1" applyAlignment="1">
      <alignment vertical="center" wrapText="1"/>
    </xf>
    <xf numFmtId="0" fontId="4" fillId="3"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10" fillId="3" borderId="7" xfId="0" applyFont="1" applyFill="1" applyBorder="1" applyAlignment="1">
      <alignment horizontal="left" vertical="center" wrapText="1"/>
    </xf>
    <xf numFmtId="0" fontId="5" fillId="0" borderId="8" xfId="0" applyFont="1" applyBorder="1"/>
    <xf numFmtId="0" fontId="10" fillId="3" borderId="12" xfId="0" applyFont="1" applyFill="1" applyBorder="1" applyAlignment="1">
      <alignment horizontal="left" vertical="center" wrapText="1"/>
    </xf>
    <xf numFmtId="0" fontId="5" fillId="0" borderId="13" xfId="0" applyFont="1" applyBorder="1"/>
    <xf numFmtId="166" fontId="13" fillId="0" borderId="0" xfId="0" applyNumberFormat="1" applyFont="1" applyAlignment="1">
      <alignment horizontal="center" vertical="center"/>
    </xf>
    <xf numFmtId="0" fontId="0" fillId="0" borderId="0" xfId="0" applyFont="1" applyAlignment="1"/>
    <xf numFmtId="0" fontId="15" fillId="0" borderId="19" xfId="0" applyFont="1" applyBorder="1" applyAlignment="1">
      <alignment horizontal="center"/>
    </xf>
    <xf numFmtId="0" fontId="5" fillId="0" borderId="18" xfId="0" applyFont="1" applyBorder="1"/>
    <xf numFmtId="0" fontId="16" fillId="0" borderId="0" xfId="0" applyFont="1" applyAlignment="1">
      <alignment horizontal="center" vertical="center" wrapText="1"/>
    </xf>
    <xf numFmtId="0" fontId="5" fillId="0" borderId="16" xfId="0" applyFont="1" applyBorder="1"/>
    <xf numFmtId="0" fontId="2" fillId="0" borderId="17" xfId="0" applyFont="1" applyBorder="1"/>
    <xf numFmtId="0" fontId="5" fillId="0" borderId="17" xfId="0" applyFont="1" applyBorder="1"/>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5" fillId="0" borderId="21" xfId="0" applyFont="1" applyBorder="1"/>
    <xf numFmtId="0" fontId="5" fillId="0" borderId="22" xfId="0" applyFont="1" applyBorder="1"/>
    <xf numFmtId="0" fontId="15" fillId="10" borderId="19" xfId="0" applyFont="1" applyFill="1" applyBorder="1" applyAlignment="1">
      <alignment horizontal="center" vertical="center" wrapText="1"/>
    </xf>
    <xf numFmtId="0" fontId="20" fillId="12" borderId="19" xfId="0" applyFont="1" applyFill="1" applyBorder="1" applyAlignment="1">
      <alignment horizontal="center" vertical="center"/>
    </xf>
    <xf numFmtId="0" fontId="18" fillId="12" borderId="20" xfId="0" applyFont="1" applyFill="1" applyBorder="1" applyAlignment="1">
      <alignment horizontal="center" vertical="center"/>
    </xf>
    <xf numFmtId="0" fontId="5" fillId="0" borderId="24" xfId="0" applyFont="1" applyBorder="1"/>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12" borderId="20" xfId="0" applyFont="1" applyFill="1" applyBorder="1" applyAlignment="1">
      <alignment horizontal="center" vertical="center" wrapText="1"/>
    </xf>
    <xf numFmtId="0" fontId="18" fillId="12" borderId="19" xfId="0" applyFont="1" applyFill="1" applyBorder="1" applyAlignment="1">
      <alignment horizontal="center" vertical="center"/>
    </xf>
    <xf numFmtId="0" fontId="18" fillId="13" borderId="19"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0" xfId="0" applyFont="1" applyAlignment="1">
      <alignment horizontal="center" vertical="center" wrapText="1"/>
    </xf>
    <xf numFmtId="0" fontId="24" fillId="0" borderId="20" xfId="0" applyFont="1" applyBorder="1" applyAlignment="1">
      <alignment horizontal="center" vertical="center" wrapText="1"/>
    </xf>
    <xf numFmtId="0" fontId="24" fillId="0" borderId="19" xfId="0" applyFont="1" applyBorder="1" applyAlignment="1">
      <alignment horizontal="center" vertical="center" wrapText="1"/>
    </xf>
    <xf numFmtId="0" fontId="8" fillId="0" borderId="26" xfId="0" applyFont="1" applyBorder="1"/>
    <xf numFmtId="0" fontId="5" fillId="0" borderId="27" xfId="0" applyFont="1" applyBorder="1"/>
    <xf numFmtId="0" fontId="24" fillId="12" borderId="20" xfId="0" applyFont="1" applyFill="1" applyBorder="1" applyAlignment="1">
      <alignment horizontal="center" vertical="center"/>
    </xf>
    <xf numFmtId="0" fontId="26" fillId="0" borderId="19" xfId="0" applyFont="1" applyBorder="1" applyAlignment="1">
      <alignment horizontal="center" vertical="center" wrapText="1"/>
    </xf>
    <xf numFmtId="180" fontId="28" fillId="16" borderId="19" xfId="0" applyNumberFormat="1" applyFont="1" applyFill="1" applyBorder="1"/>
    <xf numFmtId="0" fontId="26" fillId="0" borderId="21" xfId="0" applyFont="1" applyBorder="1" applyAlignment="1">
      <alignment horizontal="center" vertical="center"/>
    </xf>
    <xf numFmtId="0" fontId="26" fillId="0" borderId="19" xfId="0" applyFont="1" applyBorder="1" applyAlignment="1">
      <alignment horizontal="left" vertical="top" wrapText="1"/>
    </xf>
    <xf numFmtId="0" fontId="25" fillId="0" borderId="19" xfId="0" applyFont="1" applyBorder="1" applyAlignment="1">
      <alignment horizontal="center" vertical="center"/>
    </xf>
    <xf numFmtId="0" fontId="26" fillId="0" borderId="20" xfId="0" applyFont="1" applyBorder="1" applyAlignment="1">
      <alignment horizontal="left" vertical="center" wrapText="1"/>
    </xf>
    <xf numFmtId="0" fontId="26" fillId="0" borderId="19" xfId="0" applyFont="1" applyBorder="1" applyAlignment="1">
      <alignment horizontal="left" vertical="center" wrapText="1"/>
    </xf>
    <xf numFmtId="0" fontId="35" fillId="0" borderId="19" xfId="0" applyFont="1" applyBorder="1" applyAlignment="1">
      <alignment horizontal="center"/>
    </xf>
    <xf numFmtId="0" fontId="30" fillId="16" borderId="23" xfId="0" applyFont="1" applyFill="1" applyBorder="1" applyAlignment="1">
      <alignment horizontal="center" vertical="center"/>
    </xf>
    <xf numFmtId="0" fontId="5" fillId="0" borderId="46" xfId="0" applyFont="1" applyBorder="1"/>
    <xf numFmtId="0" fontId="5" fillId="0" borderId="26" xfId="0" applyFont="1" applyBorder="1"/>
    <xf numFmtId="0" fontId="5" fillId="0" borderId="28" xfId="0" applyFont="1" applyBorder="1"/>
    <xf numFmtId="0" fontId="31" fillId="16" borderId="19" xfId="0" applyFont="1" applyFill="1" applyBorder="1" applyAlignment="1">
      <alignment vertical="center" wrapText="1"/>
    </xf>
    <xf numFmtId="0" fontId="31" fillId="16" borderId="19" xfId="0" applyFont="1" applyFill="1" applyBorder="1" applyAlignment="1">
      <alignment horizontal="center" vertical="center" wrapText="1"/>
    </xf>
    <xf numFmtId="0" fontId="26" fillId="0" borderId="49" xfId="0" applyFont="1" applyBorder="1" applyAlignment="1">
      <alignment horizontal="center"/>
    </xf>
    <xf numFmtId="0" fontId="5" fillId="0" borderId="50" xfId="0" applyFont="1" applyBorder="1"/>
    <xf numFmtId="0" fontId="28" fillId="16" borderId="51" xfId="0" applyFont="1" applyFill="1" applyBorder="1" applyAlignment="1">
      <alignment horizontal="center" vertical="center"/>
    </xf>
    <xf numFmtId="0" fontId="5" fillId="0" borderId="52" xfId="0" applyFont="1" applyBorder="1"/>
    <xf numFmtId="0" fontId="5" fillId="0" borderId="53" xfId="0" applyFont="1" applyBorder="1"/>
    <xf numFmtId="0" fontId="25" fillId="0" borderId="46" xfId="0" applyFont="1" applyBorder="1" applyAlignment="1">
      <alignment horizontal="center" vertical="center"/>
    </xf>
    <xf numFmtId="0" fontId="26" fillId="15" borderId="30" xfId="0" applyFont="1" applyFill="1" applyBorder="1" applyAlignment="1">
      <alignment horizontal="left" vertical="center" wrapText="1"/>
    </xf>
    <xf numFmtId="0" fontId="5" fillId="0" borderId="31" xfId="0" applyFont="1" applyBorder="1"/>
    <xf numFmtId="0" fontId="5" fillId="0" borderId="32" xfId="0" applyFont="1" applyBorder="1"/>
    <xf numFmtId="0" fontId="26" fillId="15" borderId="30" xfId="0" applyFont="1" applyFill="1" applyBorder="1" applyAlignment="1">
      <alignment horizontal="left" vertical="center"/>
    </xf>
    <xf numFmtId="0" fontId="25" fillId="15" borderId="33" xfId="0" applyFont="1" applyFill="1" applyBorder="1" applyAlignment="1">
      <alignment horizontal="left" vertical="center"/>
    </xf>
    <xf numFmtId="0" fontId="5" fillId="0" borderId="37" xfId="0" applyFont="1" applyBorder="1"/>
    <xf numFmtId="0" fontId="26" fillId="15" borderId="34" xfId="0" applyFont="1" applyFill="1" applyBorder="1" applyAlignment="1">
      <alignment horizontal="left" vertical="center" wrapText="1"/>
    </xf>
    <xf numFmtId="0" fontId="5" fillId="0" borderId="35" xfId="0" applyFont="1" applyBorder="1"/>
    <xf numFmtId="0" fontId="5" fillId="0" borderId="36" xfId="0" applyFont="1" applyBorder="1"/>
    <xf numFmtId="0" fontId="5" fillId="0" borderId="38" xfId="0" applyFont="1" applyBorder="1"/>
    <xf numFmtId="0" fontId="5" fillId="0" borderId="39" xfId="0" applyFont="1" applyBorder="1"/>
    <xf numFmtId="0" fontId="5" fillId="0" borderId="40" xfId="0" applyFont="1" applyBorder="1"/>
    <xf numFmtId="0" fontId="30" fillId="0" borderId="28" xfId="0" applyFont="1" applyBorder="1" applyAlignment="1">
      <alignment horizontal="center"/>
    </xf>
    <xf numFmtId="0" fontId="28" fillId="16" borderId="43" xfId="0" applyFont="1" applyFill="1" applyBorder="1" applyAlignment="1">
      <alignment horizontal="center" vertical="center" wrapText="1"/>
    </xf>
    <xf numFmtId="0" fontId="5" fillId="0" borderId="44" xfId="0" applyFont="1" applyBorder="1"/>
    <xf numFmtId="0" fontId="5" fillId="0" borderId="45" xfId="0" applyFont="1" applyBorder="1"/>
    <xf numFmtId="0" fontId="2" fillId="0" borderId="26" xfId="0" applyFont="1" applyBorder="1"/>
    <xf numFmtId="0" fontId="37" fillId="12" borderId="20" xfId="0" applyFont="1" applyFill="1" applyBorder="1" applyAlignment="1">
      <alignment horizontal="center" vertical="center"/>
    </xf>
    <xf numFmtId="0" fontId="37" fillId="0" borderId="0" xfId="0" applyFont="1" applyAlignment="1">
      <alignment horizontal="center" vertical="center" wrapText="1"/>
    </xf>
    <xf numFmtId="0" fontId="37" fillId="0" borderId="19" xfId="0" applyFont="1" applyBorder="1" applyAlignment="1">
      <alignment horizontal="center" vertical="center" wrapText="1"/>
    </xf>
    <xf numFmtId="0" fontId="37" fillId="12" borderId="20" xfId="0" applyFont="1" applyFill="1" applyBorder="1" applyAlignment="1">
      <alignment horizontal="center" vertical="center" wrapText="1"/>
    </xf>
    <xf numFmtId="175" fontId="2" fillId="0" borderId="20"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9" xfId="0" applyFont="1" applyBorder="1" applyAlignment="1">
      <alignment horizontal="left" vertical="center" wrapText="1"/>
    </xf>
    <xf numFmtId="0" fontId="38" fillId="0" borderId="23" xfId="0" applyFont="1" applyBorder="1" applyAlignment="1">
      <alignment horizontal="center" vertical="center" wrapText="1"/>
    </xf>
    <xf numFmtId="0" fontId="5" fillId="0" borderId="56" xfId="0" applyFont="1" applyBorder="1"/>
    <xf numFmtId="1" fontId="2" fillId="0" borderId="20" xfId="0" applyNumberFormat="1" applyFont="1" applyBorder="1" applyAlignment="1">
      <alignment horizontal="center" vertical="center" wrapText="1"/>
    </xf>
    <xf numFmtId="164" fontId="3" fillId="0" borderId="23" xfId="0" applyNumberFormat="1" applyFont="1" applyBorder="1" applyAlignment="1">
      <alignment horizontal="center" vertical="center" wrapText="1"/>
    </xf>
    <xf numFmtId="0" fontId="16" fillId="0" borderId="20" xfId="0" applyFont="1" applyBorder="1" applyAlignment="1">
      <alignment horizontal="center" vertical="center" wrapText="1"/>
    </xf>
    <xf numFmtId="175" fontId="3" fillId="0" borderId="20" xfId="0" applyNumberFormat="1" applyFont="1" applyBorder="1" applyAlignment="1">
      <alignment horizontal="center" vertical="center" wrapText="1"/>
    </xf>
    <xf numFmtId="0" fontId="2" fillId="0" borderId="20" xfId="0" applyFont="1" applyBorder="1"/>
    <xf numFmtId="0" fontId="16" fillId="12" borderId="20" xfId="0" applyFont="1" applyFill="1" applyBorder="1" applyAlignment="1">
      <alignment horizontal="center" vertical="center"/>
    </xf>
    <xf numFmtId="0" fontId="16" fillId="0" borderId="19" xfId="0" applyFont="1" applyBorder="1" applyAlignment="1">
      <alignment horizontal="center" vertical="center" wrapText="1"/>
    </xf>
    <xf numFmtId="0" fontId="16" fillId="12" borderId="20" xfId="0" applyFont="1" applyFill="1" applyBorder="1" applyAlignment="1">
      <alignment horizontal="center" vertical="center" wrapText="1"/>
    </xf>
    <xf numFmtId="0" fontId="14" fillId="14" borderId="20" xfId="0" applyFont="1" applyFill="1" applyBorder="1" applyAlignment="1">
      <alignment horizontal="left" vertical="center" wrapText="1"/>
    </xf>
    <xf numFmtId="0" fontId="15" fillId="0" borderId="0" xfId="0" applyFont="1" applyAlignment="1">
      <alignment horizontal="center" vertical="center"/>
    </xf>
    <xf numFmtId="0" fontId="15" fillId="0" borderId="19" xfId="0" applyFont="1" applyBorder="1" applyAlignment="1">
      <alignment horizontal="center" vertical="center" wrapText="1"/>
    </xf>
    <xf numFmtId="0" fontId="15" fillId="12" borderId="57" xfId="0" applyFont="1" applyFill="1" applyBorder="1" applyAlignment="1">
      <alignment horizontal="center" vertical="center" wrapText="1"/>
    </xf>
    <xf numFmtId="0" fontId="5" fillId="0" borderId="59" xfId="0" applyFont="1" applyBorder="1"/>
    <xf numFmtId="0" fontId="5" fillId="0" borderId="61" xfId="0" applyFont="1" applyBorder="1"/>
    <xf numFmtId="0" fontId="15" fillId="12" borderId="58" xfId="0" applyFont="1" applyFill="1" applyBorder="1" applyAlignment="1">
      <alignment horizontal="center" vertical="center"/>
    </xf>
    <xf numFmtId="0" fontId="5" fillId="0" borderId="60" xfId="0" applyFont="1" applyBorder="1"/>
    <xf numFmtId="0" fontId="5" fillId="0" borderId="62" xfId="0" applyFont="1" applyBorder="1"/>
    <xf numFmtId="0" fontId="15" fillId="0" borderId="20" xfId="0" applyFont="1" applyBorder="1" applyAlignment="1">
      <alignment horizontal="center" vertical="center" wrapText="1"/>
    </xf>
    <xf numFmtId="0" fontId="42" fillId="0" borderId="20" xfId="0" applyFont="1" applyBorder="1" applyAlignment="1">
      <alignment horizontal="center" vertical="center" wrapText="1"/>
    </xf>
    <xf numFmtId="0" fontId="14" fillId="0" borderId="20" xfId="0" applyFont="1" applyBorder="1" applyAlignment="1">
      <alignment horizontal="left" vertical="center" wrapText="1"/>
    </xf>
    <xf numFmtId="0" fontId="15" fillId="12" borderId="63" xfId="0" applyFont="1" applyFill="1" applyBorder="1" applyAlignment="1">
      <alignment horizontal="center" vertical="center"/>
    </xf>
    <xf numFmtId="0" fontId="5" fillId="0" borderId="6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xdr:col>
      <xdr:colOff>1333500</xdr:colOff>
      <xdr:row>3</xdr:row>
      <xdr:rowOff>390525</xdr:rowOff>
    </xdr:from>
    <xdr:ext cx="1095375" cy="647700"/>
    <xdr:pic>
      <xdr:nvPicPr>
        <xdr:cNvPr id="2" name="image2.png" descr="Logotipo, nombre de la empresa&#10;&#10;Descripción generada automáticamente"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38100</xdr:colOff>
      <xdr:row>4</xdr:row>
      <xdr:rowOff>57150</xdr:rowOff>
    </xdr:from>
    <xdr:ext cx="1647825" cy="523875"/>
    <xdr:pic>
      <xdr:nvPicPr>
        <xdr:cNvPr id="3" name="image1.png" descr="C:\Users\acetina\AppData\Local\Microsoft\Windows\INetCache\Content.Word\Logo Confecámaras.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104775</xdr:colOff>
      <xdr:row>1</xdr:row>
      <xdr:rowOff>142875</xdr:rowOff>
    </xdr:from>
    <xdr:ext cx="2819400" cy="447675"/>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1009650</xdr:colOff>
      <xdr:row>1</xdr:row>
      <xdr:rowOff>95250</xdr:rowOff>
    </xdr:from>
    <xdr:ext cx="1952625" cy="647700"/>
    <xdr:pic>
      <xdr:nvPicPr>
        <xdr:cNvPr id="2" name="image1.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3133725</xdr:colOff>
      <xdr:row>1</xdr:row>
      <xdr:rowOff>95250</xdr:rowOff>
    </xdr:from>
    <xdr:ext cx="1343025" cy="733425"/>
    <xdr:pic>
      <xdr:nvPicPr>
        <xdr:cNvPr id="3" name="image2.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xdr:row>
      <xdr:rowOff>180975</xdr:rowOff>
    </xdr:from>
    <xdr:ext cx="2971800" cy="476250"/>
    <xdr:pic>
      <xdr:nvPicPr>
        <xdr:cNvPr id="4" name="image3.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2</xdr:row>
      <xdr:rowOff>47625</xdr:rowOff>
    </xdr:from>
    <xdr:ext cx="2971800" cy="4762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3190875</xdr:colOff>
      <xdr:row>1</xdr:row>
      <xdr:rowOff>114300</xdr:rowOff>
    </xdr:from>
    <xdr:ext cx="1952625" cy="647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1914525</xdr:colOff>
      <xdr:row>1</xdr:row>
      <xdr:rowOff>76200</xdr:rowOff>
    </xdr:from>
    <xdr:ext cx="1343025" cy="733425"/>
    <xdr:pic>
      <xdr:nvPicPr>
        <xdr:cNvPr id="4" name="image2.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2</xdr:row>
      <xdr:rowOff>114300</xdr:rowOff>
    </xdr:from>
    <xdr:ext cx="2971800" cy="4762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504825</xdr:colOff>
      <xdr:row>2</xdr:row>
      <xdr:rowOff>28575</xdr:rowOff>
    </xdr:from>
    <xdr:ext cx="1952625" cy="647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2390775</xdr:colOff>
      <xdr:row>1</xdr:row>
      <xdr:rowOff>142875</xdr:rowOff>
    </xdr:from>
    <xdr:ext cx="1343025" cy="733425"/>
    <xdr:pic>
      <xdr:nvPicPr>
        <xdr:cNvPr id="4" name="image2.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6</xdr:row>
      <xdr:rowOff>180975</xdr:rowOff>
    </xdr:from>
    <xdr:ext cx="2971800" cy="4762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438150</xdr:colOff>
      <xdr:row>6</xdr:row>
      <xdr:rowOff>95250</xdr:rowOff>
    </xdr:from>
    <xdr:ext cx="1952625" cy="647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2276475</xdr:colOff>
      <xdr:row>6</xdr:row>
      <xdr:rowOff>57150</xdr:rowOff>
    </xdr:from>
    <xdr:ext cx="1343025" cy="733425"/>
    <xdr:pic>
      <xdr:nvPicPr>
        <xdr:cNvPr id="4" name="image2.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2</xdr:row>
      <xdr:rowOff>28575</xdr:rowOff>
    </xdr:from>
    <xdr:ext cx="2971800" cy="4762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1514475</xdr:colOff>
      <xdr:row>1</xdr:row>
      <xdr:rowOff>9525</xdr:rowOff>
    </xdr:from>
    <xdr:ext cx="1952625" cy="647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1866900</xdr:colOff>
      <xdr:row>0</xdr:row>
      <xdr:rowOff>276225</xdr:rowOff>
    </xdr:from>
    <xdr:ext cx="1343025" cy="733425"/>
    <xdr:pic>
      <xdr:nvPicPr>
        <xdr:cNvPr id="4" name="image2.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3</xdr:row>
      <xdr:rowOff>180975</xdr:rowOff>
    </xdr:from>
    <xdr:ext cx="2971800" cy="4762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1466850</xdr:colOff>
      <xdr:row>3</xdr:row>
      <xdr:rowOff>9525</xdr:rowOff>
    </xdr:from>
    <xdr:ext cx="1952625" cy="647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171450</xdr:colOff>
      <xdr:row>2</xdr:row>
      <xdr:rowOff>542925</xdr:rowOff>
    </xdr:from>
    <xdr:ext cx="1343025" cy="733425"/>
    <xdr:pic>
      <xdr:nvPicPr>
        <xdr:cNvPr id="4" name="image2.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161925</xdr:colOff>
      <xdr:row>5</xdr:row>
      <xdr:rowOff>38100</xdr:rowOff>
    </xdr:from>
    <xdr:ext cx="2971800" cy="476250"/>
    <xdr:pic>
      <xdr:nvPicPr>
        <xdr:cNvPr id="2" name="image3.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561975</xdr:colOff>
      <xdr:row>4</xdr:row>
      <xdr:rowOff>19050</xdr:rowOff>
    </xdr:from>
    <xdr:ext cx="1952625" cy="647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2562225</xdr:colOff>
      <xdr:row>4</xdr:row>
      <xdr:rowOff>66675</xdr:rowOff>
    </xdr:from>
    <xdr:ext cx="1343025" cy="733425"/>
    <xdr:pic>
      <xdr:nvPicPr>
        <xdr:cNvPr id="4" name="image2.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puntopropiedad.com/inmueble/1950173"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AppData/Google%20Drive/_02%20Proyectos%20Up%20Holding/SGR_CHO_Innovacion/_00000_13072018_Innovacion/04_Presupuesto%20Colciencias/01_Talento_Humano/RS_DAFP_229_2016.pdf" TargetMode="External"/><Relationship Id="rId1" Type="http://schemas.openxmlformats.org/officeDocument/2006/relationships/hyperlink" Target="http://../AppData/Google%20Drive/_02%20Proyectos%20Up%20Holding/SGR_CHO_Innovacion/_00000_13072018_Innovacion/04_Presupuesto%20Colciencias/01_Talento_Humano/RS_DAFP_229_2016.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64.140625" customWidth="1"/>
    <col min="2" max="2" width="31.28515625" customWidth="1"/>
    <col min="3" max="4" width="22.140625" customWidth="1"/>
    <col min="5" max="6" width="13.5703125" customWidth="1"/>
    <col min="7" max="26" width="10.71093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1"/>
      <c r="E2" s="1"/>
      <c r="F2" s="1"/>
      <c r="G2" s="1"/>
      <c r="H2" s="1"/>
      <c r="I2" s="1"/>
      <c r="J2" s="1"/>
      <c r="K2" s="1"/>
      <c r="L2" s="1"/>
      <c r="M2" s="1"/>
      <c r="N2" s="1"/>
      <c r="O2" s="1"/>
      <c r="P2" s="1"/>
      <c r="Q2" s="1"/>
      <c r="R2" s="1"/>
      <c r="S2" s="1"/>
      <c r="T2" s="1"/>
      <c r="U2" s="1"/>
      <c r="V2" s="1"/>
      <c r="W2" s="1"/>
      <c r="X2" s="1"/>
      <c r="Y2" s="1"/>
      <c r="Z2" s="1"/>
    </row>
    <row r="3" spans="1:26" ht="14.25" customHeight="1">
      <c r="A3" s="1" t="s">
        <v>0</v>
      </c>
      <c r="B3" s="1" t="s">
        <v>1</v>
      </c>
      <c r="C3" s="1" t="s">
        <v>2</v>
      </c>
      <c r="D3" s="1" t="s">
        <v>3</v>
      </c>
      <c r="E3" s="1"/>
      <c r="F3" s="1"/>
      <c r="G3" s="1"/>
      <c r="H3" s="1"/>
      <c r="I3" s="1"/>
      <c r="J3" s="1"/>
      <c r="K3" s="1"/>
      <c r="L3" s="1"/>
      <c r="M3" s="1"/>
      <c r="N3" s="1"/>
      <c r="O3" s="1"/>
      <c r="P3" s="1"/>
      <c r="Q3" s="1"/>
      <c r="R3" s="1"/>
      <c r="S3" s="1"/>
      <c r="T3" s="1"/>
      <c r="U3" s="1"/>
      <c r="V3" s="1"/>
      <c r="W3" s="1"/>
      <c r="X3" s="1"/>
      <c r="Y3" s="1"/>
      <c r="Z3" s="1"/>
    </row>
    <row r="4" spans="1:26" ht="14.25" customHeight="1">
      <c r="A4" s="2" t="s">
        <v>4</v>
      </c>
      <c r="B4" s="3">
        <v>0</v>
      </c>
      <c r="C4" s="3">
        <v>21575185.714285713</v>
      </c>
      <c r="D4" s="3">
        <v>28766914.285714287</v>
      </c>
      <c r="E4" s="1"/>
      <c r="F4" s="1"/>
      <c r="G4" s="1"/>
      <c r="H4" s="1"/>
      <c r="I4" s="1"/>
      <c r="J4" s="1"/>
      <c r="K4" s="1"/>
      <c r="L4" s="1"/>
      <c r="M4" s="1"/>
      <c r="N4" s="1"/>
      <c r="O4" s="1"/>
      <c r="P4" s="1"/>
      <c r="Q4" s="1"/>
      <c r="R4" s="1"/>
      <c r="S4" s="1"/>
      <c r="T4" s="1"/>
      <c r="U4" s="1"/>
      <c r="V4" s="1"/>
      <c r="W4" s="1"/>
      <c r="X4" s="1"/>
      <c r="Y4" s="1"/>
      <c r="Z4" s="1"/>
    </row>
    <row r="5" spans="1:26" ht="14.25" customHeight="1">
      <c r="A5" s="2" t="s">
        <v>5</v>
      </c>
      <c r="B5" s="3">
        <v>0</v>
      </c>
      <c r="C5" s="3">
        <v>20227757.142857142</v>
      </c>
      <c r="D5" s="3">
        <v>26970342.857142858</v>
      </c>
      <c r="E5" s="1"/>
      <c r="F5" s="1"/>
      <c r="G5" s="1"/>
      <c r="H5" s="1"/>
      <c r="I5" s="1"/>
      <c r="J5" s="1"/>
      <c r="K5" s="1"/>
      <c r="L5" s="1"/>
      <c r="M5" s="1"/>
      <c r="N5" s="1"/>
      <c r="O5" s="1"/>
      <c r="P5" s="1"/>
      <c r="Q5" s="1"/>
      <c r="R5" s="1"/>
      <c r="S5" s="1"/>
      <c r="T5" s="1"/>
      <c r="U5" s="1"/>
      <c r="V5" s="1"/>
      <c r="W5" s="1"/>
      <c r="X5" s="1"/>
      <c r="Y5" s="1"/>
      <c r="Z5" s="1"/>
    </row>
    <row r="6" spans="1:26" ht="14.25" customHeight="1">
      <c r="A6" s="2" t="s">
        <v>6</v>
      </c>
      <c r="B6" s="3"/>
      <c r="C6" s="3">
        <v>1347428.5714285714</v>
      </c>
      <c r="D6" s="3">
        <v>1796571.4285714286</v>
      </c>
      <c r="E6" s="1"/>
      <c r="F6" s="1"/>
      <c r="G6" s="1"/>
      <c r="H6" s="1"/>
      <c r="I6" s="1"/>
      <c r="J6" s="1"/>
      <c r="K6" s="1"/>
      <c r="L6" s="1"/>
      <c r="M6" s="1"/>
      <c r="N6" s="1"/>
      <c r="O6" s="1"/>
      <c r="P6" s="1"/>
      <c r="Q6" s="1"/>
      <c r="R6" s="1"/>
      <c r="S6" s="1"/>
      <c r="T6" s="1"/>
      <c r="U6" s="1"/>
      <c r="V6" s="1"/>
      <c r="W6" s="1"/>
      <c r="X6" s="1"/>
      <c r="Y6" s="1"/>
      <c r="Z6" s="1"/>
    </row>
    <row r="7" spans="1:26" ht="14.25" customHeight="1">
      <c r="A7" s="2" t="s">
        <v>7</v>
      </c>
      <c r="B7" s="3">
        <v>0</v>
      </c>
      <c r="C7" s="3">
        <v>54857142.857142866</v>
      </c>
      <c r="D7" s="3">
        <v>73142857.142857149</v>
      </c>
      <c r="E7" s="1"/>
      <c r="F7" s="1"/>
      <c r="G7" s="1"/>
      <c r="H7" s="1"/>
      <c r="I7" s="1"/>
      <c r="J7" s="1"/>
      <c r="K7" s="1"/>
      <c r="L7" s="1"/>
      <c r="M7" s="1"/>
      <c r="N7" s="1"/>
      <c r="O7" s="1"/>
      <c r="P7" s="1"/>
      <c r="Q7" s="1"/>
      <c r="R7" s="1"/>
      <c r="S7" s="1"/>
      <c r="T7" s="1"/>
      <c r="U7" s="1"/>
      <c r="V7" s="1"/>
      <c r="W7" s="1"/>
      <c r="X7" s="1"/>
      <c r="Y7" s="1"/>
      <c r="Z7" s="1"/>
    </row>
    <row r="8" spans="1:26" ht="14.25" customHeight="1">
      <c r="A8" s="2" t="s">
        <v>8</v>
      </c>
      <c r="B8" s="3">
        <v>0</v>
      </c>
      <c r="C8" s="3">
        <v>54857142.857142866</v>
      </c>
      <c r="D8" s="3">
        <v>73142857.142857149</v>
      </c>
      <c r="E8" s="1"/>
      <c r="F8" s="1"/>
      <c r="G8" s="1"/>
      <c r="H8" s="1"/>
      <c r="I8" s="1"/>
      <c r="J8" s="1"/>
      <c r="K8" s="1"/>
      <c r="L8" s="1"/>
      <c r="M8" s="1"/>
      <c r="N8" s="1"/>
      <c r="O8" s="1"/>
      <c r="P8" s="1"/>
      <c r="Q8" s="1"/>
      <c r="R8" s="1"/>
      <c r="S8" s="1"/>
      <c r="T8" s="1"/>
      <c r="U8" s="1"/>
      <c r="V8" s="1"/>
      <c r="W8" s="1"/>
      <c r="X8" s="1"/>
      <c r="Y8" s="1"/>
      <c r="Z8" s="1"/>
    </row>
    <row r="9" spans="1:26" ht="14.25" customHeight="1">
      <c r="A9" s="2" t="s">
        <v>9</v>
      </c>
      <c r="B9" s="3">
        <v>0</v>
      </c>
      <c r="C9" s="3">
        <v>243300000</v>
      </c>
      <c r="D9" s="3">
        <v>324400000</v>
      </c>
      <c r="E9" s="1"/>
      <c r="F9" s="1"/>
      <c r="G9" s="1"/>
      <c r="H9" s="1"/>
      <c r="I9" s="1"/>
      <c r="J9" s="1"/>
      <c r="K9" s="1"/>
      <c r="L9" s="1"/>
      <c r="M9" s="1"/>
      <c r="N9" s="1"/>
      <c r="O9" s="1"/>
      <c r="P9" s="1"/>
      <c r="Q9" s="1"/>
      <c r="R9" s="1"/>
      <c r="S9" s="1"/>
      <c r="T9" s="1"/>
      <c r="U9" s="1"/>
      <c r="V9" s="1"/>
      <c r="W9" s="1"/>
      <c r="X9" s="1"/>
      <c r="Y9" s="1"/>
      <c r="Z9" s="1"/>
    </row>
    <row r="10" spans="1:26" ht="14.25" customHeight="1">
      <c r="A10" s="2" t="s">
        <v>10</v>
      </c>
      <c r="B10" s="3">
        <v>0</v>
      </c>
      <c r="C10" s="3">
        <v>243300000</v>
      </c>
      <c r="D10" s="3">
        <v>324400000</v>
      </c>
      <c r="E10" s="1"/>
      <c r="F10" s="1"/>
      <c r="G10" s="1"/>
      <c r="H10" s="1"/>
      <c r="I10" s="1"/>
      <c r="J10" s="1"/>
      <c r="K10" s="1"/>
      <c r="L10" s="1"/>
      <c r="M10" s="1"/>
      <c r="N10" s="1"/>
      <c r="O10" s="1"/>
      <c r="P10" s="1"/>
      <c r="Q10" s="1"/>
      <c r="R10" s="1"/>
      <c r="S10" s="1"/>
      <c r="T10" s="1"/>
      <c r="U10" s="1"/>
      <c r="V10" s="1"/>
      <c r="W10" s="1"/>
      <c r="X10" s="1"/>
      <c r="Y10" s="1"/>
      <c r="Z10" s="1"/>
    </row>
    <row r="11" spans="1:26" ht="14.25" customHeight="1">
      <c r="A11" s="2" t="s">
        <v>11</v>
      </c>
      <c r="B11" s="1">
        <v>21196057.753696874</v>
      </c>
      <c r="C11" s="1">
        <v>39200000</v>
      </c>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2" t="s">
        <v>8</v>
      </c>
      <c r="B12" s="1">
        <v>21196057.753696874</v>
      </c>
      <c r="C12" s="1">
        <v>39200000</v>
      </c>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2" t="s">
        <v>12</v>
      </c>
      <c r="B13" s="1">
        <v>36628004.408845998</v>
      </c>
      <c r="C13" s="1">
        <v>67739850</v>
      </c>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2" t="s">
        <v>13</v>
      </c>
      <c r="B14" s="1">
        <v>36628004.408845998</v>
      </c>
      <c r="C14" s="1">
        <v>67739850</v>
      </c>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2" t="s">
        <v>14</v>
      </c>
      <c r="B15" s="1">
        <v>6266985.4058911707</v>
      </c>
      <c r="C15" s="1">
        <v>11590166</v>
      </c>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2" t="s">
        <v>8</v>
      </c>
      <c r="B16" s="1">
        <v>6266985.4058911707</v>
      </c>
      <c r="C16" s="1">
        <v>11590166</v>
      </c>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2" t="s">
        <v>15</v>
      </c>
      <c r="B17" s="1">
        <v>71003332.894026786</v>
      </c>
      <c r="C17" s="1">
        <v>131313600</v>
      </c>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2" t="s">
        <v>13</v>
      </c>
      <c r="B18" s="1">
        <v>71003332.894026786</v>
      </c>
      <c r="C18" s="1">
        <v>131313600</v>
      </c>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2" t="s">
        <v>16</v>
      </c>
      <c r="B19" s="1">
        <v>50838095.663331121</v>
      </c>
      <c r="C19" s="1">
        <v>31340000</v>
      </c>
      <c r="D19" s="1">
        <v>62680000</v>
      </c>
      <c r="E19" s="1"/>
      <c r="F19" s="1"/>
      <c r="G19" s="1"/>
      <c r="H19" s="1"/>
      <c r="I19" s="1"/>
      <c r="J19" s="1"/>
      <c r="K19" s="1"/>
      <c r="L19" s="1"/>
      <c r="M19" s="1"/>
      <c r="N19" s="1"/>
      <c r="O19" s="1"/>
      <c r="P19" s="1"/>
      <c r="Q19" s="1"/>
      <c r="R19" s="1"/>
      <c r="S19" s="1"/>
      <c r="T19" s="1"/>
      <c r="U19" s="1"/>
      <c r="V19" s="1"/>
      <c r="W19" s="1"/>
      <c r="X19" s="1"/>
      <c r="Y19" s="1"/>
      <c r="Z19" s="1"/>
    </row>
    <row r="20" spans="1:26" ht="14.25" customHeight="1">
      <c r="A20" s="2" t="s">
        <v>8</v>
      </c>
      <c r="B20" s="1">
        <v>46636734.215723351</v>
      </c>
      <c r="C20" s="1">
        <v>28750000</v>
      </c>
      <c r="D20" s="1">
        <v>57500000</v>
      </c>
      <c r="E20" s="1"/>
      <c r="F20" s="1"/>
      <c r="G20" s="1"/>
      <c r="H20" s="1"/>
      <c r="I20" s="1"/>
      <c r="J20" s="1"/>
      <c r="K20" s="1"/>
      <c r="L20" s="1"/>
      <c r="M20" s="1"/>
      <c r="N20" s="1"/>
      <c r="O20" s="1"/>
      <c r="P20" s="1"/>
      <c r="Q20" s="1"/>
      <c r="R20" s="1"/>
      <c r="S20" s="1"/>
      <c r="T20" s="1"/>
      <c r="U20" s="1"/>
      <c r="V20" s="1"/>
      <c r="W20" s="1"/>
      <c r="X20" s="1"/>
      <c r="Y20" s="1"/>
      <c r="Z20" s="1"/>
    </row>
    <row r="21" spans="1:26" ht="14.25" customHeight="1">
      <c r="A21" s="2" t="s">
        <v>17</v>
      </c>
      <c r="B21" s="1">
        <v>291986.50987235492</v>
      </c>
      <c r="C21" s="1">
        <v>180000</v>
      </c>
      <c r="D21" s="1">
        <v>360000</v>
      </c>
      <c r="E21" s="1"/>
      <c r="F21" s="1"/>
      <c r="G21" s="1"/>
      <c r="H21" s="1"/>
      <c r="I21" s="1"/>
      <c r="J21" s="1"/>
      <c r="K21" s="1"/>
      <c r="L21" s="1"/>
      <c r="M21" s="1"/>
      <c r="N21" s="1"/>
      <c r="O21" s="1"/>
      <c r="P21" s="1"/>
      <c r="Q21" s="1"/>
      <c r="R21" s="1"/>
      <c r="S21" s="1"/>
      <c r="T21" s="1"/>
      <c r="U21" s="1"/>
      <c r="V21" s="1"/>
      <c r="W21" s="1"/>
      <c r="X21" s="1"/>
      <c r="Y21" s="1"/>
      <c r="Z21" s="1"/>
    </row>
    <row r="22" spans="1:26" ht="14.25" customHeight="1">
      <c r="A22" s="2" t="s">
        <v>6</v>
      </c>
      <c r="B22" s="1">
        <v>3909374.9377354183</v>
      </c>
      <c r="C22" s="1">
        <v>2410000</v>
      </c>
      <c r="D22" s="1">
        <v>4820000</v>
      </c>
      <c r="E22" s="1"/>
      <c r="F22" s="1"/>
      <c r="G22" s="1"/>
      <c r="H22" s="1"/>
      <c r="I22" s="1"/>
      <c r="J22" s="1"/>
      <c r="K22" s="1"/>
      <c r="L22" s="1"/>
      <c r="M22" s="1"/>
      <c r="N22" s="1"/>
      <c r="O22" s="1"/>
      <c r="P22" s="1"/>
      <c r="Q22" s="1"/>
      <c r="R22" s="1"/>
      <c r="S22" s="1"/>
      <c r="T22" s="1"/>
      <c r="U22" s="1"/>
      <c r="V22" s="1"/>
      <c r="W22" s="1"/>
      <c r="X22" s="1"/>
      <c r="Y22" s="1"/>
      <c r="Z22" s="1"/>
    </row>
    <row r="23" spans="1:26" ht="14.25" customHeight="1">
      <c r="A23" s="2" t="s">
        <v>18</v>
      </c>
      <c r="B23" s="1">
        <v>341153822.49824053</v>
      </c>
      <c r="C23" s="1"/>
      <c r="D23" s="1">
        <v>630930053</v>
      </c>
      <c r="E23" s="1"/>
      <c r="F23" s="1"/>
      <c r="G23" s="1"/>
      <c r="H23" s="1"/>
      <c r="I23" s="1"/>
      <c r="J23" s="1"/>
      <c r="K23" s="1"/>
      <c r="L23" s="1"/>
      <c r="M23" s="1"/>
      <c r="N23" s="1"/>
      <c r="O23" s="1"/>
      <c r="P23" s="1"/>
      <c r="Q23" s="1"/>
      <c r="R23" s="1"/>
      <c r="S23" s="1"/>
      <c r="T23" s="1"/>
      <c r="U23" s="1"/>
      <c r="V23" s="1"/>
      <c r="W23" s="1"/>
      <c r="X23" s="1"/>
      <c r="Y23" s="1"/>
      <c r="Z23" s="1"/>
    </row>
    <row r="24" spans="1:26" ht="14.25" customHeight="1">
      <c r="A24" s="2" t="s">
        <v>13</v>
      </c>
      <c r="B24" s="1">
        <v>7759948.6588243749</v>
      </c>
      <c r="C24" s="1"/>
      <c r="D24" s="1">
        <v>14351253</v>
      </c>
      <c r="E24" s="1"/>
      <c r="F24" s="1"/>
      <c r="G24" s="1"/>
      <c r="H24" s="1"/>
      <c r="I24" s="1"/>
      <c r="J24" s="1"/>
      <c r="K24" s="1"/>
      <c r="L24" s="1"/>
      <c r="M24" s="1"/>
      <c r="N24" s="1"/>
      <c r="O24" s="1"/>
      <c r="P24" s="1"/>
      <c r="Q24" s="1"/>
      <c r="R24" s="1"/>
      <c r="S24" s="1"/>
      <c r="T24" s="1"/>
      <c r="U24" s="1"/>
      <c r="V24" s="1"/>
      <c r="W24" s="1"/>
      <c r="X24" s="1"/>
      <c r="Y24" s="1"/>
      <c r="Z24" s="1"/>
    </row>
    <row r="25" spans="1:26" ht="14.25" customHeight="1">
      <c r="A25" s="2" t="s">
        <v>6</v>
      </c>
      <c r="B25" s="1">
        <v>333393873.83941615</v>
      </c>
      <c r="C25" s="1"/>
      <c r="D25" s="1">
        <v>616578800</v>
      </c>
      <c r="E25" s="1"/>
      <c r="F25" s="1"/>
      <c r="G25" s="1"/>
      <c r="H25" s="1"/>
      <c r="I25" s="1"/>
      <c r="J25" s="1"/>
      <c r="K25" s="1"/>
      <c r="L25" s="1"/>
      <c r="M25" s="1"/>
      <c r="N25" s="1"/>
      <c r="O25" s="1"/>
      <c r="P25" s="1"/>
      <c r="Q25" s="1"/>
      <c r="R25" s="1"/>
      <c r="S25" s="1"/>
      <c r="T25" s="1"/>
      <c r="U25" s="1"/>
      <c r="V25" s="1"/>
      <c r="W25" s="1"/>
      <c r="X25" s="1"/>
      <c r="Y25" s="1"/>
      <c r="Z25" s="1"/>
    </row>
    <row r="26" spans="1:26" ht="14.25" customHeight="1">
      <c r="A26" s="2" t="s">
        <v>19</v>
      </c>
      <c r="B26" s="1">
        <v>40613701.375967503</v>
      </c>
      <c r="C26" s="1"/>
      <c r="D26" s="1">
        <v>75111000</v>
      </c>
      <c r="E26" s="1"/>
      <c r="F26" s="1"/>
      <c r="G26" s="1"/>
      <c r="H26" s="1"/>
      <c r="I26" s="1"/>
      <c r="J26" s="1"/>
      <c r="K26" s="1"/>
      <c r="L26" s="1"/>
      <c r="M26" s="1"/>
      <c r="N26" s="1"/>
      <c r="O26" s="1"/>
      <c r="P26" s="1"/>
      <c r="Q26" s="1"/>
      <c r="R26" s="1"/>
      <c r="S26" s="1"/>
      <c r="T26" s="1"/>
      <c r="U26" s="1"/>
      <c r="V26" s="1"/>
      <c r="W26" s="1"/>
      <c r="X26" s="1"/>
      <c r="Y26" s="1"/>
      <c r="Z26" s="1"/>
    </row>
    <row r="27" spans="1:26" ht="14.25" customHeight="1">
      <c r="A27" s="2" t="s">
        <v>8</v>
      </c>
      <c r="B27" s="1">
        <v>37309387.372578681</v>
      </c>
      <c r="C27" s="1"/>
      <c r="D27" s="1">
        <v>69000000</v>
      </c>
      <c r="E27" s="1"/>
      <c r="F27" s="1"/>
      <c r="G27" s="1"/>
      <c r="H27" s="1"/>
      <c r="I27" s="1"/>
      <c r="J27" s="1"/>
      <c r="K27" s="1"/>
      <c r="L27" s="1"/>
      <c r="M27" s="1"/>
      <c r="N27" s="1"/>
      <c r="O27" s="1"/>
      <c r="P27" s="1"/>
      <c r="Q27" s="1"/>
      <c r="R27" s="1"/>
      <c r="S27" s="1"/>
      <c r="T27" s="1"/>
      <c r="U27" s="1"/>
      <c r="V27" s="1"/>
      <c r="W27" s="1"/>
      <c r="X27" s="1"/>
      <c r="Y27" s="1"/>
      <c r="Z27" s="1"/>
    </row>
    <row r="28" spans="1:26" ht="14.25" customHeight="1">
      <c r="A28" s="2" t="s">
        <v>17</v>
      </c>
      <c r="B28" s="1">
        <v>155726.13859858928</v>
      </c>
      <c r="C28" s="1"/>
      <c r="D28" s="1">
        <v>288000</v>
      </c>
      <c r="E28" s="1"/>
      <c r="F28" s="1"/>
      <c r="G28" s="1"/>
      <c r="H28" s="1"/>
      <c r="I28" s="1"/>
      <c r="J28" s="1"/>
      <c r="K28" s="1"/>
      <c r="L28" s="1"/>
      <c r="M28" s="1"/>
      <c r="N28" s="1"/>
      <c r="O28" s="1"/>
      <c r="P28" s="1"/>
      <c r="Q28" s="1"/>
      <c r="R28" s="1"/>
      <c r="S28" s="1"/>
      <c r="T28" s="1"/>
      <c r="U28" s="1"/>
      <c r="V28" s="1"/>
      <c r="W28" s="1"/>
      <c r="X28" s="1"/>
      <c r="Y28" s="1"/>
      <c r="Z28" s="1"/>
    </row>
    <row r="29" spans="1:26" ht="14.25" customHeight="1">
      <c r="A29" s="2" t="s">
        <v>6</v>
      </c>
      <c r="B29" s="1">
        <v>3148587.8647902273</v>
      </c>
      <c r="C29" s="1"/>
      <c r="D29" s="1">
        <v>5823000</v>
      </c>
      <c r="E29" s="1"/>
      <c r="F29" s="1"/>
      <c r="G29" s="1"/>
      <c r="H29" s="1"/>
      <c r="I29" s="1"/>
      <c r="J29" s="1"/>
      <c r="K29" s="1"/>
      <c r="L29" s="1"/>
      <c r="M29" s="1"/>
      <c r="N29" s="1"/>
      <c r="O29" s="1"/>
      <c r="P29" s="1"/>
      <c r="Q29" s="1"/>
      <c r="R29" s="1"/>
      <c r="S29" s="1"/>
      <c r="T29" s="1"/>
      <c r="U29" s="1"/>
      <c r="V29" s="1"/>
      <c r="W29" s="1"/>
      <c r="X29" s="1"/>
      <c r="Y29" s="1"/>
      <c r="Z29" s="1"/>
    </row>
    <row r="30" spans="1:26" ht="14.25" customHeight="1">
      <c r="A30" s="2" t="s">
        <v>20</v>
      </c>
      <c r="B30" s="3">
        <v>567699999.99999988</v>
      </c>
      <c r="C30" s="4">
        <v>600915944.57142854</v>
      </c>
      <c r="D30" s="4">
        <v>1195030824.4285715</v>
      </c>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AI1000"/>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4.42578125" defaultRowHeight="15" customHeight="1"/>
  <cols>
    <col min="1" max="1" width="23.5703125" customWidth="1"/>
    <col min="2" max="2" width="25" customWidth="1"/>
    <col min="3" max="3" width="92.28515625" customWidth="1"/>
    <col min="4" max="4" width="12.85546875" customWidth="1"/>
    <col min="5" max="5" width="12.7109375" customWidth="1"/>
    <col min="6" max="6" width="19.85546875" customWidth="1"/>
    <col min="7" max="7" width="27.85546875" customWidth="1"/>
    <col min="8" max="8" width="28.7109375" customWidth="1"/>
    <col min="9" max="12" width="15.28515625" customWidth="1"/>
    <col min="13" max="13" width="23" customWidth="1"/>
    <col min="14" max="14" width="22.7109375" customWidth="1"/>
    <col min="15" max="15" width="26.140625" customWidth="1"/>
    <col min="16" max="19" width="11.5703125" customWidth="1"/>
    <col min="20" max="35" width="14.42578125" customWidth="1"/>
  </cols>
  <sheetData>
    <row r="1" spans="1:35" ht="24" customHeight="1">
      <c r="A1" s="468" t="s">
        <v>303</v>
      </c>
      <c r="B1" s="385"/>
      <c r="C1" s="385"/>
      <c r="D1" s="385"/>
      <c r="E1" s="385"/>
      <c r="F1" s="385"/>
      <c r="G1" s="385"/>
      <c r="H1" s="385"/>
      <c r="I1" s="385"/>
      <c r="J1" s="385"/>
      <c r="K1" s="385"/>
      <c r="L1" s="385"/>
      <c r="M1" s="385"/>
      <c r="N1" s="385"/>
      <c r="O1" s="51"/>
      <c r="P1" s="51"/>
      <c r="Q1" s="51"/>
      <c r="R1" s="51"/>
      <c r="S1" s="51"/>
      <c r="T1" s="8"/>
      <c r="U1" s="8"/>
      <c r="V1" s="8"/>
      <c r="W1" s="8"/>
      <c r="X1" s="8"/>
      <c r="Y1" s="8"/>
      <c r="Z1" s="8"/>
      <c r="AA1" s="8"/>
      <c r="AB1" s="8"/>
      <c r="AC1" s="8"/>
      <c r="AD1" s="8"/>
      <c r="AE1" s="8"/>
      <c r="AF1" s="8"/>
      <c r="AG1" s="8"/>
      <c r="AH1" s="8"/>
      <c r="AI1" s="8"/>
    </row>
    <row r="2" spans="1:35" ht="12" customHeight="1">
      <c r="A2" s="254"/>
      <c r="B2" s="51"/>
      <c r="C2" s="51"/>
      <c r="D2" s="51"/>
      <c r="E2" s="51"/>
      <c r="F2" s="51"/>
      <c r="G2" s="51"/>
      <c r="H2" s="51"/>
      <c r="I2" s="469" t="s">
        <v>99</v>
      </c>
      <c r="J2" s="391"/>
      <c r="K2" s="391"/>
      <c r="L2" s="391"/>
      <c r="M2" s="387"/>
      <c r="N2" s="470" t="s">
        <v>80</v>
      </c>
      <c r="O2" s="473" t="s">
        <v>107</v>
      </c>
      <c r="P2" s="51"/>
      <c r="Q2" s="51"/>
      <c r="R2" s="51"/>
      <c r="S2" s="51"/>
      <c r="T2" s="8"/>
      <c r="U2" s="8"/>
      <c r="V2" s="8"/>
      <c r="W2" s="8"/>
      <c r="X2" s="8"/>
      <c r="Y2" s="8"/>
      <c r="Z2" s="8"/>
      <c r="AA2" s="8"/>
      <c r="AB2" s="8"/>
      <c r="AC2" s="8"/>
      <c r="AD2" s="8"/>
      <c r="AE2" s="8"/>
      <c r="AF2" s="8"/>
      <c r="AG2" s="8"/>
      <c r="AH2" s="8"/>
      <c r="AI2" s="8"/>
    </row>
    <row r="3" spans="1:35" ht="15" customHeight="1">
      <c r="A3" s="254"/>
      <c r="B3" s="51"/>
      <c r="C3" s="53"/>
      <c r="D3" s="51"/>
      <c r="E3" s="51"/>
      <c r="F3" s="51"/>
      <c r="G3" s="51"/>
      <c r="H3" s="51"/>
      <c r="I3" s="469" t="s">
        <v>78</v>
      </c>
      <c r="J3" s="391"/>
      <c r="K3" s="391"/>
      <c r="L3" s="387"/>
      <c r="M3" s="476" t="s">
        <v>79</v>
      </c>
      <c r="N3" s="471"/>
      <c r="O3" s="474"/>
      <c r="P3" s="51"/>
      <c r="Q3" s="51"/>
      <c r="R3" s="51"/>
      <c r="S3" s="51"/>
      <c r="T3" s="8"/>
      <c r="U3" s="8"/>
      <c r="V3" s="8"/>
      <c r="W3" s="8"/>
      <c r="X3" s="8"/>
      <c r="Y3" s="8"/>
      <c r="Z3" s="8"/>
      <c r="AA3" s="8"/>
      <c r="AB3" s="8"/>
      <c r="AC3" s="8"/>
      <c r="AD3" s="8"/>
      <c r="AE3" s="8"/>
      <c r="AF3" s="8"/>
      <c r="AG3" s="8"/>
      <c r="AH3" s="8"/>
      <c r="AI3" s="8"/>
    </row>
    <row r="4" spans="1:35" ht="44.25" customHeight="1">
      <c r="A4" s="254"/>
      <c r="B4" s="51"/>
      <c r="C4" s="70"/>
      <c r="D4" s="51"/>
      <c r="E4" s="51"/>
      <c r="F4" s="51"/>
      <c r="G4" s="51"/>
      <c r="H4" s="256"/>
      <c r="I4" s="404" t="s">
        <v>103</v>
      </c>
      <c r="J4" s="387"/>
      <c r="K4" s="405" t="s">
        <v>104</v>
      </c>
      <c r="L4" s="387"/>
      <c r="M4" s="395"/>
      <c r="N4" s="471"/>
      <c r="O4" s="474"/>
      <c r="P4" s="51"/>
      <c r="Q4" s="51"/>
      <c r="R4" s="51"/>
      <c r="S4" s="51"/>
      <c r="T4" s="8"/>
      <c r="U4" s="8"/>
      <c r="V4" s="8"/>
      <c r="W4" s="8"/>
      <c r="X4" s="8"/>
      <c r="Y4" s="8"/>
      <c r="Z4" s="8"/>
      <c r="AA4" s="8"/>
      <c r="AB4" s="8"/>
      <c r="AC4" s="8"/>
      <c r="AD4" s="8"/>
      <c r="AE4" s="8"/>
      <c r="AF4" s="8"/>
      <c r="AG4" s="8"/>
      <c r="AH4" s="8"/>
      <c r="AI4" s="8"/>
    </row>
    <row r="5" spans="1:35" ht="39.75" customHeight="1">
      <c r="A5" s="255" t="s">
        <v>304</v>
      </c>
      <c r="B5" s="255" t="s">
        <v>305</v>
      </c>
      <c r="C5" s="255" t="s">
        <v>306</v>
      </c>
      <c r="D5" s="255" t="s">
        <v>307</v>
      </c>
      <c r="E5" s="255" t="s">
        <v>308</v>
      </c>
      <c r="F5" s="255" t="s">
        <v>309</v>
      </c>
      <c r="G5" s="257" t="s">
        <v>310</v>
      </c>
      <c r="H5" s="257" t="s">
        <v>80</v>
      </c>
      <c r="I5" s="56" t="s">
        <v>115</v>
      </c>
      <c r="J5" s="56" t="s">
        <v>81</v>
      </c>
      <c r="K5" s="56" t="s">
        <v>115</v>
      </c>
      <c r="L5" s="56" t="s">
        <v>81</v>
      </c>
      <c r="M5" s="56" t="s">
        <v>81</v>
      </c>
      <c r="N5" s="472"/>
      <c r="O5" s="475"/>
      <c r="P5" s="258"/>
      <c r="Q5" s="258"/>
      <c r="R5" s="258"/>
      <c r="S5" s="258"/>
      <c r="T5" s="8"/>
      <c r="U5" s="8"/>
      <c r="V5" s="8"/>
      <c r="W5" s="8"/>
      <c r="X5" s="8"/>
      <c r="Y5" s="8"/>
      <c r="Z5" s="8"/>
      <c r="AA5" s="8"/>
      <c r="AB5" s="8"/>
      <c r="AC5" s="8"/>
      <c r="AD5" s="8"/>
      <c r="AE5" s="8"/>
      <c r="AF5" s="8"/>
      <c r="AG5" s="8"/>
      <c r="AH5" s="8"/>
      <c r="AI5" s="8"/>
    </row>
    <row r="6" spans="1:35" ht="72" customHeight="1">
      <c r="A6" s="477" t="s">
        <v>311</v>
      </c>
      <c r="B6" s="259" t="s">
        <v>263</v>
      </c>
      <c r="C6" s="477" t="s">
        <v>312</v>
      </c>
      <c r="D6" s="260">
        <v>4</v>
      </c>
      <c r="E6" s="260">
        <v>2</v>
      </c>
      <c r="F6" s="261">
        <v>40000</v>
      </c>
      <c r="G6" s="261">
        <f t="shared" ref="G6:G9" si="0">F6*E6*D6</f>
        <v>320000</v>
      </c>
      <c r="H6" s="262">
        <f t="shared" ref="H6:H10" si="1">+G6</f>
        <v>320000</v>
      </c>
      <c r="I6" s="263">
        <v>0</v>
      </c>
      <c r="J6" s="263">
        <v>0</v>
      </c>
      <c r="K6" s="263">
        <v>0</v>
      </c>
      <c r="L6" s="263">
        <v>0</v>
      </c>
      <c r="M6" s="263">
        <f t="shared" ref="M6:M10" si="2">H6-(I6+J6+K6+L6)</f>
        <v>320000</v>
      </c>
      <c r="N6" s="263">
        <f t="shared" ref="N6:N10" si="3">SUM(I6:M6)</f>
        <v>320000</v>
      </c>
      <c r="O6" s="242"/>
      <c r="P6" s="258"/>
      <c r="Q6" s="258"/>
      <c r="R6" s="258"/>
      <c r="S6" s="258"/>
      <c r="T6" s="8"/>
      <c r="U6" s="8"/>
      <c r="V6" s="8"/>
      <c r="W6" s="8"/>
      <c r="X6" s="8"/>
      <c r="Y6" s="8"/>
      <c r="Z6" s="8"/>
      <c r="AA6" s="8"/>
      <c r="AB6" s="8"/>
      <c r="AC6" s="8"/>
      <c r="AD6" s="8"/>
      <c r="AE6" s="8"/>
      <c r="AF6" s="8"/>
      <c r="AG6" s="8"/>
      <c r="AH6" s="8"/>
      <c r="AI6" s="8"/>
    </row>
    <row r="7" spans="1:35" ht="24">
      <c r="A7" s="394"/>
      <c r="B7" s="259" t="s">
        <v>266</v>
      </c>
      <c r="C7" s="394"/>
      <c r="D7" s="260">
        <v>4</v>
      </c>
      <c r="E7" s="260">
        <v>2</v>
      </c>
      <c r="F7" s="261">
        <v>18000</v>
      </c>
      <c r="G7" s="261">
        <f t="shared" si="0"/>
        <v>144000</v>
      </c>
      <c r="H7" s="262">
        <f t="shared" si="1"/>
        <v>144000</v>
      </c>
      <c r="I7" s="263">
        <v>0</v>
      </c>
      <c r="J7" s="263">
        <v>0</v>
      </c>
      <c r="K7" s="263">
        <v>0</v>
      </c>
      <c r="L7" s="263">
        <v>0</v>
      </c>
      <c r="M7" s="263">
        <f t="shared" si="2"/>
        <v>144000</v>
      </c>
      <c r="N7" s="263">
        <f t="shared" si="3"/>
        <v>144000</v>
      </c>
      <c r="O7" s="242"/>
      <c r="P7" s="258"/>
      <c r="Q7" s="258"/>
      <c r="R7" s="258"/>
      <c r="S7" s="258"/>
      <c r="T7" s="8"/>
      <c r="U7" s="8"/>
      <c r="V7" s="8"/>
      <c r="W7" s="8"/>
      <c r="X7" s="8"/>
      <c r="Y7" s="8"/>
      <c r="Z7" s="8"/>
      <c r="AA7" s="8"/>
      <c r="AB7" s="8"/>
      <c r="AC7" s="8"/>
      <c r="AD7" s="8"/>
      <c r="AE7" s="8"/>
      <c r="AF7" s="8"/>
      <c r="AG7" s="8"/>
      <c r="AH7" s="8"/>
      <c r="AI7" s="8"/>
    </row>
    <row r="8" spans="1:35" ht="24">
      <c r="A8" s="394"/>
      <c r="B8" s="259" t="s">
        <v>268</v>
      </c>
      <c r="C8" s="394"/>
      <c r="D8" s="260">
        <v>4</v>
      </c>
      <c r="E8" s="260">
        <v>2</v>
      </c>
      <c r="F8" s="261">
        <v>90000</v>
      </c>
      <c r="G8" s="261">
        <f t="shared" si="0"/>
        <v>720000</v>
      </c>
      <c r="H8" s="262">
        <f t="shared" si="1"/>
        <v>720000</v>
      </c>
      <c r="I8" s="263">
        <v>0</v>
      </c>
      <c r="J8" s="263">
        <v>0</v>
      </c>
      <c r="K8" s="263">
        <v>0</v>
      </c>
      <c r="L8" s="263">
        <v>0</v>
      </c>
      <c r="M8" s="263">
        <f t="shared" si="2"/>
        <v>720000</v>
      </c>
      <c r="N8" s="263">
        <f t="shared" si="3"/>
        <v>720000</v>
      </c>
      <c r="O8" s="242"/>
      <c r="P8" s="258"/>
      <c r="Q8" s="258"/>
      <c r="R8" s="258"/>
      <c r="S8" s="258"/>
      <c r="T8" s="8"/>
      <c r="U8" s="8"/>
      <c r="V8" s="8"/>
      <c r="W8" s="8"/>
      <c r="X8" s="8"/>
      <c r="Y8" s="8"/>
      <c r="Z8" s="8"/>
      <c r="AA8" s="8"/>
      <c r="AB8" s="8"/>
      <c r="AC8" s="8"/>
      <c r="AD8" s="8"/>
      <c r="AE8" s="8"/>
      <c r="AF8" s="8"/>
      <c r="AG8" s="8"/>
      <c r="AH8" s="8"/>
      <c r="AI8" s="8"/>
    </row>
    <row r="9" spans="1:35" ht="24">
      <c r="A9" s="395"/>
      <c r="B9" s="259" t="s">
        <v>243</v>
      </c>
      <c r="C9" s="395"/>
      <c r="D9" s="260">
        <v>4</v>
      </c>
      <c r="E9" s="260">
        <v>2</v>
      </c>
      <c r="F9" s="261">
        <v>80000</v>
      </c>
      <c r="G9" s="261">
        <f t="shared" si="0"/>
        <v>640000</v>
      </c>
      <c r="H9" s="262">
        <f t="shared" si="1"/>
        <v>640000</v>
      </c>
      <c r="I9" s="263">
        <v>0</v>
      </c>
      <c r="J9" s="263">
        <v>0</v>
      </c>
      <c r="K9" s="263">
        <v>0</v>
      </c>
      <c r="L9" s="263">
        <v>0</v>
      </c>
      <c r="M9" s="263">
        <f t="shared" si="2"/>
        <v>640000</v>
      </c>
      <c r="N9" s="263">
        <f t="shared" si="3"/>
        <v>640000</v>
      </c>
      <c r="O9" s="242"/>
      <c r="P9" s="258"/>
      <c r="Q9" s="258"/>
      <c r="R9" s="258"/>
      <c r="S9" s="258"/>
      <c r="T9" s="8"/>
      <c r="U9" s="8"/>
      <c r="V9" s="8"/>
      <c r="W9" s="8"/>
      <c r="X9" s="8"/>
      <c r="Y9" s="8"/>
      <c r="Z9" s="8"/>
      <c r="AA9" s="8"/>
      <c r="AB9" s="8"/>
      <c r="AC9" s="8"/>
      <c r="AD9" s="8"/>
      <c r="AE9" s="8"/>
      <c r="AF9" s="8"/>
      <c r="AG9" s="8"/>
      <c r="AH9" s="8"/>
      <c r="AI9" s="8"/>
    </row>
    <row r="10" spans="1:35" ht="56.25" customHeight="1">
      <c r="A10" s="264" t="s">
        <v>313</v>
      </c>
      <c r="B10" s="260" t="s">
        <v>10</v>
      </c>
      <c r="C10" s="260" t="s">
        <v>314</v>
      </c>
      <c r="D10" s="260">
        <v>4</v>
      </c>
      <c r="E10" s="260">
        <v>2</v>
      </c>
      <c r="F10" s="261">
        <v>165000</v>
      </c>
      <c r="G10" s="261">
        <f>+(F10)*E10*D10</f>
        <v>1320000</v>
      </c>
      <c r="H10" s="261">
        <f t="shared" si="1"/>
        <v>1320000</v>
      </c>
      <c r="I10" s="263">
        <v>0</v>
      </c>
      <c r="J10" s="263">
        <v>0</v>
      </c>
      <c r="K10" s="263">
        <v>0</v>
      </c>
      <c r="L10" s="263">
        <v>0</v>
      </c>
      <c r="M10" s="263">
        <f t="shared" si="2"/>
        <v>1320000</v>
      </c>
      <c r="N10" s="263">
        <f t="shared" si="3"/>
        <v>1320000</v>
      </c>
      <c r="O10" s="242"/>
      <c r="P10" s="258"/>
      <c r="Q10" s="258"/>
      <c r="R10" s="258"/>
      <c r="S10" s="258"/>
      <c r="T10" s="8"/>
      <c r="U10" s="8"/>
      <c r="V10" s="8"/>
      <c r="W10" s="8"/>
      <c r="X10" s="8"/>
      <c r="Y10" s="8"/>
      <c r="Z10" s="8"/>
      <c r="AA10" s="8"/>
      <c r="AB10" s="8"/>
      <c r="AC10" s="8"/>
      <c r="AD10" s="8"/>
      <c r="AE10" s="8"/>
      <c r="AF10" s="8"/>
      <c r="AG10" s="8"/>
      <c r="AH10" s="8"/>
      <c r="AI10" s="8"/>
    </row>
    <row r="11" spans="1:35" ht="6.75" customHeight="1">
      <c r="A11" s="264"/>
      <c r="B11" s="264"/>
      <c r="C11" s="264"/>
      <c r="D11" s="260"/>
      <c r="E11" s="260"/>
      <c r="F11" s="261"/>
      <c r="G11" s="261"/>
      <c r="H11" s="262"/>
      <c r="I11" s="263"/>
      <c r="J11" s="263"/>
      <c r="K11" s="263"/>
      <c r="L11" s="263"/>
      <c r="M11" s="263"/>
      <c r="N11" s="263"/>
      <c r="O11" s="242"/>
      <c r="P11" s="258"/>
      <c r="Q11" s="258"/>
      <c r="R11" s="258"/>
      <c r="S11" s="258"/>
      <c r="T11" s="8"/>
      <c r="U11" s="8"/>
      <c r="V11" s="8"/>
      <c r="W11" s="8"/>
      <c r="X11" s="8"/>
      <c r="Y11" s="8"/>
      <c r="Z11" s="8"/>
      <c r="AA11" s="8"/>
      <c r="AB11" s="8"/>
      <c r="AC11" s="8"/>
      <c r="AD11" s="8"/>
      <c r="AE11" s="8"/>
      <c r="AF11" s="8"/>
      <c r="AG11" s="8"/>
      <c r="AH11" s="8"/>
      <c r="AI11" s="8"/>
    </row>
    <row r="12" spans="1:35" ht="33" customHeight="1">
      <c r="A12" s="259" t="s">
        <v>263</v>
      </c>
      <c r="B12" s="264" t="s">
        <v>315</v>
      </c>
      <c r="C12" s="478" t="s">
        <v>316</v>
      </c>
      <c r="D12" s="260">
        <v>2</v>
      </c>
      <c r="E12" s="260">
        <v>5</v>
      </c>
      <c r="F12" s="261">
        <v>40000</v>
      </c>
      <c r="G12" s="261">
        <f t="shared" ref="G12:G16" si="4">+(F12)*E12*D12</f>
        <v>400000</v>
      </c>
      <c r="H12" s="262">
        <f t="shared" ref="H12:H16" si="5">+G12</f>
        <v>400000</v>
      </c>
      <c r="I12" s="263">
        <v>0</v>
      </c>
      <c r="J12" s="263">
        <v>0</v>
      </c>
      <c r="K12" s="263">
        <v>0</v>
      </c>
      <c r="L12" s="263">
        <v>0</v>
      </c>
      <c r="M12" s="263">
        <f t="shared" ref="M12:M16" si="6">H12-(I12+J12+K12+L12)</f>
        <v>400000</v>
      </c>
      <c r="N12" s="263">
        <f t="shared" ref="N12:N16" si="7">SUM(I12:M12)</f>
        <v>400000</v>
      </c>
      <c r="O12" s="242"/>
      <c r="P12" s="265"/>
      <c r="Q12" s="258"/>
      <c r="R12" s="258"/>
      <c r="S12" s="258"/>
      <c r="T12" s="8"/>
      <c r="U12" s="8"/>
      <c r="V12" s="8"/>
      <c r="W12" s="8"/>
      <c r="X12" s="8"/>
      <c r="Y12" s="8"/>
      <c r="Z12" s="8"/>
      <c r="AA12" s="8"/>
      <c r="AB12" s="8"/>
      <c r="AC12" s="8"/>
      <c r="AD12" s="8"/>
      <c r="AE12" s="8"/>
      <c r="AF12" s="8"/>
      <c r="AG12" s="8"/>
      <c r="AH12" s="8"/>
      <c r="AI12" s="8"/>
    </row>
    <row r="13" spans="1:35" ht="33" customHeight="1">
      <c r="A13" s="259" t="s">
        <v>266</v>
      </c>
      <c r="B13" s="264" t="s">
        <v>317</v>
      </c>
      <c r="C13" s="394"/>
      <c r="D13" s="260">
        <v>2</v>
      </c>
      <c r="E13" s="260">
        <v>5</v>
      </c>
      <c r="F13" s="261">
        <v>18000</v>
      </c>
      <c r="G13" s="261">
        <f t="shared" si="4"/>
        <v>180000</v>
      </c>
      <c r="H13" s="262">
        <f t="shared" si="5"/>
        <v>180000</v>
      </c>
      <c r="I13" s="263">
        <v>0</v>
      </c>
      <c r="J13" s="263">
        <v>0</v>
      </c>
      <c r="K13" s="263">
        <v>0</v>
      </c>
      <c r="L13" s="263">
        <v>0</v>
      </c>
      <c r="M13" s="263">
        <f t="shared" si="6"/>
        <v>180000</v>
      </c>
      <c r="N13" s="263">
        <f t="shared" si="7"/>
        <v>180000</v>
      </c>
      <c r="O13" s="242"/>
      <c r="P13" s="258"/>
      <c r="Q13" s="258"/>
      <c r="R13" s="258"/>
      <c r="S13" s="258"/>
      <c r="T13" s="8"/>
      <c r="U13" s="8"/>
      <c r="V13" s="8"/>
      <c r="W13" s="8"/>
      <c r="X13" s="8"/>
      <c r="Y13" s="8"/>
      <c r="Z13" s="8"/>
      <c r="AA13" s="8"/>
      <c r="AB13" s="8"/>
      <c r="AC13" s="8"/>
      <c r="AD13" s="8"/>
      <c r="AE13" s="8"/>
      <c r="AF13" s="8"/>
      <c r="AG13" s="8"/>
      <c r="AH13" s="8"/>
      <c r="AI13" s="8"/>
    </row>
    <row r="14" spans="1:35" ht="33" customHeight="1">
      <c r="A14" s="259" t="s">
        <v>268</v>
      </c>
      <c r="B14" s="264" t="s">
        <v>318</v>
      </c>
      <c r="C14" s="394"/>
      <c r="D14" s="260">
        <v>2</v>
      </c>
      <c r="E14" s="260">
        <v>5</v>
      </c>
      <c r="F14" s="261">
        <v>90000</v>
      </c>
      <c r="G14" s="261">
        <f t="shared" si="4"/>
        <v>900000</v>
      </c>
      <c r="H14" s="262">
        <f t="shared" si="5"/>
        <v>900000</v>
      </c>
      <c r="I14" s="263">
        <v>0</v>
      </c>
      <c r="J14" s="263">
        <v>0</v>
      </c>
      <c r="K14" s="263">
        <v>0</v>
      </c>
      <c r="L14" s="263">
        <v>0</v>
      </c>
      <c r="M14" s="263">
        <f t="shared" si="6"/>
        <v>900000</v>
      </c>
      <c r="N14" s="263">
        <f t="shared" si="7"/>
        <v>900000</v>
      </c>
      <c r="O14" s="242"/>
      <c r="P14" s="258"/>
      <c r="Q14" s="258"/>
      <c r="R14" s="258"/>
      <c r="S14" s="258"/>
      <c r="T14" s="8"/>
      <c r="U14" s="8"/>
      <c r="V14" s="8"/>
      <c r="W14" s="8"/>
      <c r="X14" s="8"/>
      <c r="Y14" s="8"/>
      <c r="Z14" s="8"/>
      <c r="AA14" s="8"/>
      <c r="AB14" s="8"/>
      <c r="AC14" s="8"/>
      <c r="AD14" s="8"/>
      <c r="AE14" s="8"/>
      <c r="AF14" s="8"/>
      <c r="AG14" s="8"/>
      <c r="AH14" s="8"/>
      <c r="AI14" s="8"/>
    </row>
    <row r="15" spans="1:35" ht="33" customHeight="1">
      <c r="A15" s="259" t="s">
        <v>243</v>
      </c>
      <c r="B15" s="264" t="s">
        <v>319</v>
      </c>
      <c r="C15" s="395"/>
      <c r="D15" s="260">
        <v>2</v>
      </c>
      <c r="E15" s="260">
        <v>5</v>
      </c>
      <c r="F15" s="261">
        <v>80000</v>
      </c>
      <c r="G15" s="261">
        <f t="shared" si="4"/>
        <v>800000</v>
      </c>
      <c r="H15" s="262">
        <f t="shared" si="5"/>
        <v>800000</v>
      </c>
      <c r="I15" s="263">
        <v>0</v>
      </c>
      <c r="J15" s="263">
        <v>0</v>
      </c>
      <c r="K15" s="263">
        <v>0</v>
      </c>
      <c r="L15" s="263">
        <v>0</v>
      </c>
      <c r="M15" s="263">
        <f t="shared" si="6"/>
        <v>800000</v>
      </c>
      <c r="N15" s="263">
        <f t="shared" si="7"/>
        <v>800000</v>
      </c>
      <c r="O15" s="242"/>
      <c r="P15" s="258"/>
      <c r="Q15" s="258"/>
      <c r="R15" s="258"/>
      <c r="S15" s="258"/>
      <c r="T15" s="8"/>
      <c r="U15" s="8"/>
      <c r="V15" s="8"/>
      <c r="W15" s="8"/>
      <c r="X15" s="8"/>
      <c r="Y15" s="8"/>
      <c r="Z15" s="8"/>
      <c r="AA15" s="8"/>
      <c r="AB15" s="8"/>
      <c r="AC15" s="8"/>
      <c r="AD15" s="8"/>
      <c r="AE15" s="8"/>
      <c r="AF15" s="8"/>
      <c r="AG15" s="8"/>
      <c r="AH15" s="8"/>
      <c r="AI15" s="8"/>
    </row>
    <row r="16" spans="1:35" ht="61.5" customHeight="1">
      <c r="A16" s="264" t="s">
        <v>320</v>
      </c>
      <c r="B16" s="260" t="s">
        <v>10</v>
      </c>
      <c r="C16" s="266" t="s">
        <v>321</v>
      </c>
      <c r="D16" s="267">
        <f>3*5</f>
        <v>15</v>
      </c>
      <c r="E16" s="267">
        <v>2</v>
      </c>
      <c r="F16" s="261">
        <v>165000</v>
      </c>
      <c r="G16" s="261">
        <f t="shared" si="4"/>
        <v>4950000</v>
      </c>
      <c r="H16" s="261">
        <f t="shared" si="5"/>
        <v>4950000</v>
      </c>
      <c r="I16" s="263">
        <v>0</v>
      </c>
      <c r="J16" s="263">
        <v>0</v>
      </c>
      <c r="K16" s="263">
        <v>0</v>
      </c>
      <c r="L16" s="263">
        <v>0</v>
      </c>
      <c r="M16" s="263">
        <f t="shared" si="6"/>
        <v>4950000</v>
      </c>
      <c r="N16" s="263">
        <f t="shared" si="7"/>
        <v>4950000</v>
      </c>
      <c r="O16" s="242"/>
      <c r="P16" s="268"/>
      <c r="Q16" s="268"/>
      <c r="R16" s="268"/>
      <c r="S16" s="268"/>
      <c r="T16" s="268"/>
      <c r="U16" s="268"/>
      <c r="V16" s="268"/>
      <c r="W16" s="268"/>
      <c r="X16" s="268"/>
      <c r="Y16" s="268"/>
      <c r="Z16" s="268"/>
      <c r="AA16" s="268"/>
      <c r="AB16" s="268"/>
      <c r="AC16" s="268"/>
      <c r="AD16" s="268"/>
      <c r="AE16" s="268"/>
      <c r="AF16" s="268"/>
      <c r="AG16" s="268"/>
      <c r="AH16" s="268"/>
      <c r="AI16" s="268"/>
    </row>
    <row r="17" spans="1:35" ht="12" customHeight="1">
      <c r="A17" s="264"/>
      <c r="B17" s="260"/>
      <c r="C17" s="266"/>
      <c r="D17" s="267"/>
      <c r="E17" s="267"/>
      <c r="F17" s="261"/>
      <c r="G17" s="261"/>
      <c r="H17" s="261"/>
      <c r="I17" s="263"/>
      <c r="J17" s="263"/>
      <c r="K17" s="263"/>
      <c r="L17" s="263"/>
      <c r="M17" s="263"/>
      <c r="N17" s="263"/>
      <c r="O17" s="242"/>
      <c r="P17" s="268"/>
      <c r="Q17" s="268"/>
      <c r="R17" s="268"/>
      <c r="S17" s="268"/>
      <c r="T17" s="268"/>
      <c r="U17" s="268"/>
      <c r="V17" s="268"/>
      <c r="W17" s="268"/>
      <c r="X17" s="268"/>
      <c r="Y17" s="268"/>
      <c r="Z17" s="268"/>
      <c r="AA17" s="268"/>
      <c r="AB17" s="268"/>
      <c r="AC17" s="268"/>
      <c r="AD17" s="268"/>
      <c r="AE17" s="268"/>
      <c r="AF17" s="268"/>
      <c r="AG17" s="268"/>
      <c r="AH17" s="268"/>
      <c r="AI17" s="268"/>
    </row>
    <row r="18" spans="1:35" ht="33" customHeight="1">
      <c r="A18" s="259" t="s">
        <v>263</v>
      </c>
      <c r="B18" s="264" t="s">
        <v>315</v>
      </c>
      <c r="C18" s="478" t="s">
        <v>322</v>
      </c>
      <c r="D18" s="260">
        <v>2</v>
      </c>
      <c r="E18" s="260">
        <v>3</v>
      </c>
      <c r="F18" s="261">
        <v>40000</v>
      </c>
      <c r="G18" s="261">
        <f t="shared" ref="G18:G22" si="8">+(F18)*E18*D18</f>
        <v>240000</v>
      </c>
      <c r="H18" s="262">
        <f t="shared" ref="H18:H22" si="9">+G18</f>
        <v>240000</v>
      </c>
      <c r="I18" s="263">
        <v>0</v>
      </c>
      <c r="J18" s="263">
        <v>0</v>
      </c>
      <c r="K18" s="263">
        <v>0</v>
      </c>
      <c r="L18" s="263">
        <v>0</v>
      </c>
      <c r="M18" s="263">
        <f t="shared" ref="M18:M22" si="10">H18-(I18+J18+K18+L18)</f>
        <v>240000</v>
      </c>
      <c r="N18" s="263">
        <f t="shared" ref="N18:N22" si="11">SUM(I18:M18)</f>
        <v>240000</v>
      </c>
      <c r="O18" s="242"/>
      <c r="P18" s="265"/>
      <c r="Q18" s="258"/>
      <c r="R18" s="258"/>
      <c r="S18" s="258"/>
      <c r="T18" s="8"/>
      <c r="U18" s="8"/>
      <c r="V18" s="8"/>
      <c r="W18" s="8"/>
      <c r="X18" s="8"/>
      <c r="Y18" s="8"/>
      <c r="Z18" s="8"/>
      <c r="AA18" s="8"/>
      <c r="AB18" s="8"/>
      <c r="AC18" s="8"/>
      <c r="AD18" s="8"/>
      <c r="AE18" s="8"/>
      <c r="AF18" s="8"/>
      <c r="AG18" s="8"/>
      <c r="AH18" s="8"/>
      <c r="AI18" s="8"/>
    </row>
    <row r="19" spans="1:35" ht="33" customHeight="1">
      <c r="A19" s="259" t="s">
        <v>266</v>
      </c>
      <c r="B19" s="264" t="s">
        <v>317</v>
      </c>
      <c r="C19" s="394"/>
      <c r="D19" s="260">
        <v>2</v>
      </c>
      <c r="E19" s="260">
        <v>3</v>
      </c>
      <c r="F19" s="261">
        <v>18000</v>
      </c>
      <c r="G19" s="261">
        <f t="shared" si="8"/>
        <v>108000</v>
      </c>
      <c r="H19" s="262">
        <f t="shared" si="9"/>
        <v>108000</v>
      </c>
      <c r="I19" s="263">
        <v>0</v>
      </c>
      <c r="J19" s="263">
        <v>0</v>
      </c>
      <c r="K19" s="263">
        <v>0</v>
      </c>
      <c r="L19" s="263">
        <v>0</v>
      </c>
      <c r="M19" s="263">
        <f t="shared" si="10"/>
        <v>108000</v>
      </c>
      <c r="N19" s="263">
        <f t="shared" si="11"/>
        <v>108000</v>
      </c>
      <c r="O19" s="242"/>
      <c r="P19" s="258"/>
      <c r="Q19" s="258"/>
      <c r="R19" s="258"/>
      <c r="S19" s="258"/>
      <c r="T19" s="8"/>
      <c r="U19" s="8"/>
      <c r="V19" s="8"/>
      <c r="W19" s="8"/>
      <c r="X19" s="8"/>
      <c r="Y19" s="8"/>
      <c r="Z19" s="8"/>
      <c r="AA19" s="8"/>
      <c r="AB19" s="8"/>
      <c r="AC19" s="8"/>
      <c r="AD19" s="8"/>
      <c r="AE19" s="8"/>
      <c r="AF19" s="8"/>
      <c r="AG19" s="8"/>
      <c r="AH19" s="8"/>
      <c r="AI19" s="8"/>
    </row>
    <row r="20" spans="1:35" ht="33" customHeight="1">
      <c r="A20" s="259" t="s">
        <v>268</v>
      </c>
      <c r="B20" s="264" t="s">
        <v>318</v>
      </c>
      <c r="C20" s="394"/>
      <c r="D20" s="260">
        <v>2</v>
      </c>
      <c r="E20" s="260">
        <v>3</v>
      </c>
      <c r="F20" s="261">
        <v>90000</v>
      </c>
      <c r="G20" s="261">
        <f t="shared" si="8"/>
        <v>540000</v>
      </c>
      <c r="H20" s="262">
        <f t="shared" si="9"/>
        <v>540000</v>
      </c>
      <c r="I20" s="263">
        <v>0</v>
      </c>
      <c r="J20" s="263">
        <v>0</v>
      </c>
      <c r="K20" s="263">
        <v>0</v>
      </c>
      <c r="L20" s="263">
        <v>0</v>
      </c>
      <c r="M20" s="263">
        <f t="shared" si="10"/>
        <v>540000</v>
      </c>
      <c r="N20" s="263">
        <f t="shared" si="11"/>
        <v>540000</v>
      </c>
      <c r="O20" s="242"/>
      <c r="P20" s="258"/>
      <c r="Q20" s="258"/>
      <c r="R20" s="258"/>
      <c r="S20" s="258"/>
      <c r="T20" s="8"/>
      <c r="U20" s="8"/>
      <c r="V20" s="8"/>
      <c r="W20" s="8"/>
      <c r="X20" s="8"/>
      <c r="Y20" s="8"/>
      <c r="Z20" s="8"/>
      <c r="AA20" s="8"/>
      <c r="AB20" s="8"/>
      <c r="AC20" s="8"/>
      <c r="AD20" s="8"/>
      <c r="AE20" s="8"/>
      <c r="AF20" s="8"/>
      <c r="AG20" s="8"/>
      <c r="AH20" s="8"/>
      <c r="AI20" s="8"/>
    </row>
    <row r="21" spans="1:35" ht="33" customHeight="1">
      <c r="A21" s="259" t="s">
        <v>243</v>
      </c>
      <c r="B21" s="264" t="s">
        <v>319</v>
      </c>
      <c r="C21" s="395"/>
      <c r="D21" s="260">
        <v>2</v>
      </c>
      <c r="E21" s="260">
        <v>3</v>
      </c>
      <c r="F21" s="261">
        <v>80000</v>
      </c>
      <c r="G21" s="261">
        <f t="shared" si="8"/>
        <v>480000</v>
      </c>
      <c r="H21" s="262">
        <f t="shared" si="9"/>
        <v>480000</v>
      </c>
      <c r="I21" s="263">
        <v>0</v>
      </c>
      <c r="J21" s="263">
        <v>0</v>
      </c>
      <c r="K21" s="263">
        <v>0</v>
      </c>
      <c r="L21" s="263">
        <v>0</v>
      </c>
      <c r="M21" s="263">
        <f t="shared" si="10"/>
        <v>480000</v>
      </c>
      <c r="N21" s="263">
        <f t="shared" si="11"/>
        <v>480000</v>
      </c>
      <c r="O21" s="242"/>
      <c r="P21" s="258"/>
      <c r="Q21" s="258"/>
      <c r="R21" s="258"/>
      <c r="S21" s="258"/>
      <c r="T21" s="8"/>
      <c r="U21" s="8"/>
      <c r="V21" s="8"/>
      <c r="W21" s="8"/>
      <c r="X21" s="8"/>
      <c r="Y21" s="8"/>
      <c r="Z21" s="8"/>
      <c r="AA21" s="8"/>
      <c r="AB21" s="8"/>
      <c r="AC21" s="8"/>
      <c r="AD21" s="8"/>
      <c r="AE21" s="8"/>
      <c r="AF21" s="8"/>
      <c r="AG21" s="8"/>
      <c r="AH21" s="8"/>
      <c r="AI21" s="8"/>
    </row>
    <row r="22" spans="1:35" ht="61.5" customHeight="1">
      <c r="A22" s="264" t="s">
        <v>320</v>
      </c>
      <c r="B22" s="260" t="s">
        <v>10</v>
      </c>
      <c r="C22" s="266" t="s">
        <v>323</v>
      </c>
      <c r="D22" s="267">
        <f>3*3</f>
        <v>9</v>
      </c>
      <c r="E22" s="267">
        <v>3</v>
      </c>
      <c r="F22" s="261">
        <v>165000</v>
      </c>
      <c r="G22" s="261">
        <f t="shared" si="8"/>
        <v>4455000</v>
      </c>
      <c r="H22" s="261">
        <f t="shared" si="9"/>
        <v>4455000</v>
      </c>
      <c r="I22" s="263">
        <v>0</v>
      </c>
      <c r="J22" s="263">
        <v>0</v>
      </c>
      <c r="K22" s="263">
        <v>0</v>
      </c>
      <c r="L22" s="263">
        <v>0</v>
      </c>
      <c r="M22" s="263">
        <f t="shared" si="10"/>
        <v>4455000</v>
      </c>
      <c r="N22" s="263">
        <f t="shared" si="11"/>
        <v>4455000</v>
      </c>
      <c r="O22" s="242"/>
      <c r="P22" s="268"/>
      <c r="Q22" s="268"/>
      <c r="R22" s="268"/>
      <c r="S22" s="268"/>
      <c r="T22" s="268"/>
      <c r="U22" s="268"/>
      <c r="V22" s="268"/>
      <c r="W22" s="268"/>
      <c r="X22" s="268"/>
      <c r="Y22" s="268"/>
      <c r="Z22" s="268"/>
      <c r="AA22" s="268"/>
      <c r="AB22" s="268"/>
      <c r="AC22" s="268"/>
      <c r="AD22" s="268"/>
      <c r="AE22" s="268"/>
      <c r="AF22" s="268"/>
      <c r="AG22" s="268"/>
      <c r="AH22" s="268"/>
      <c r="AI22" s="268"/>
    </row>
    <row r="23" spans="1:35" ht="18.75" customHeight="1">
      <c r="A23" s="269"/>
      <c r="B23" s="270"/>
      <c r="C23" s="270"/>
      <c r="D23" s="271"/>
      <c r="E23" s="271"/>
      <c r="F23" s="272"/>
      <c r="G23" s="272"/>
      <c r="H23" s="272"/>
      <c r="I23" s="271"/>
      <c r="J23" s="271"/>
      <c r="K23" s="271"/>
      <c r="L23" s="271"/>
      <c r="M23" s="271"/>
      <c r="N23" s="271"/>
      <c r="O23" s="271"/>
      <c r="P23" s="273"/>
      <c r="Q23" s="273"/>
      <c r="R23" s="273"/>
      <c r="S23" s="273"/>
      <c r="T23" s="273"/>
      <c r="U23" s="273"/>
      <c r="V23" s="273"/>
      <c r="W23" s="273"/>
      <c r="X23" s="273"/>
      <c r="Y23" s="273"/>
      <c r="Z23" s="273"/>
      <c r="AA23" s="273"/>
      <c r="AB23" s="273"/>
      <c r="AC23" s="273"/>
      <c r="AD23" s="273"/>
      <c r="AE23" s="273"/>
      <c r="AF23" s="273"/>
      <c r="AG23" s="273"/>
      <c r="AH23" s="273"/>
      <c r="AI23" s="273"/>
    </row>
    <row r="24" spans="1:35" ht="96.75" customHeight="1">
      <c r="A24" s="274" t="s">
        <v>324</v>
      </c>
      <c r="B24" s="275" t="s">
        <v>325</v>
      </c>
      <c r="C24" s="276" t="s">
        <v>326</v>
      </c>
      <c r="D24" s="275">
        <v>1</v>
      </c>
      <c r="E24" s="275">
        <v>35</v>
      </c>
      <c r="F24" s="277">
        <v>48000</v>
      </c>
      <c r="G24" s="277">
        <f t="shared" ref="G24:G25" si="12">+F24*E24</f>
        <v>1680000</v>
      </c>
      <c r="H24" s="278">
        <f t="shared" ref="H24:H27" si="13">+G24</f>
        <v>1680000</v>
      </c>
      <c r="I24" s="279"/>
      <c r="J24" s="279"/>
      <c r="K24" s="279"/>
      <c r="L24" s="279"/>
      <c r="M24" s="279"/>
      <c r="N24" s="279"/>
      <c r="O24" s="280"/>
      <c r="P24" s="281"/>
      <c r="Q24" s="281"/>
      <c r="R24" s="281"/>
      <c r="S24" s="281"/>
      <c r="T24" s="282"/>
      <c r="U24" s="282"/>
      <c r="V24" s="282"/>
      <c r="W24" s="282"/>
      <c r="X24" s="282"/>
      <c r="Y24" s="282"/>
      <c r="Z24" s="282"/>
      <c r="AA24" s="282"/>
      <c r="AB24" s="282"/>
      <c r="AC24" s="282"/>
      <c r="AD24" s="282"/>
      <c r="AE24" s="282"/>
      <c r="AF24" s="282"/>
      <c r="AG24" s="282"/>
      <c r="AH24" s="282"/>
      <c r="AI24" s="282"/>
    </row>
    <row r="25" spans="1:35" ht="96.75" customHeight="1">
      <c r="A25" s="274" t="s">
        <v>327</v>
      </c>
      <c r="B25" s="275" t="s">
        <v>328</v>
      </c>
      <c r="C25" s="276" t="s">
        <v>329</v>
      </c>
      <c r="D25" s="275">
        <v>1</v>
      </c>
      <c r="E25" s="275">
        <v>40</v>
      </c>
      <c r="F25" s="277">
        <v>897330</v>
      </c>
      <c r="G25" s="277">
        <f t="shared" si="12"/>
        <v>35893200</v>
      </c>
      <c r="H25" s="278">
        <f t="shared" si="13"/>
        <v>35893200</v>
      </c>
      <c r="I25" s="279"/>
      <c r="J25" s="279"/>
      <c r="K25" s="279"/>
      <c r="L25" s="279"/>
      <c r="M25" s="279"/>
      <c r="N25" s="279"/>
      <c r="O25" s="280"/>
      <c r="P25" s="281"/>
      <c r="Q25" s="281"/>
      <c r="R25" s="281"/>
      <c r="S25" s="281"/>
      <c r="T25" s="282"/>
      <c r="U25" s="282"/>
      <c r="V25" s="282"/>
      <c r="W25" s="282"/>
      <c r="X25" s="282"/>
      <c r="Y25" s="282"/>
      <c r="Z25" s="282"/>
      <c r="AA25" s="282"/>
      <c r="AB25" s="282"/>
      <c r="AC25" s="282"/>
      <c r="AD25" s="282"/>
      <c r="AE25" s="282"/>
      <c r="AF25" s="282"/>
      <c r="AG25" s="282"/>
      <c r="AH25" s="282"/>
      <c r="AI25" s="282"/>
    </row>
    <row r="26" spans="1:35" ht="78.75" customHeight="1">
      <c r="A26" s="275" t="s">
        <v>330</v>
      </c>
      <c r="B26" s="275" t="s">
        <v>328</v>
      </c>
      <c r="C26" s="276" t="s">
        <v>331</v>
      </c>
      <c r="D26" s="275">
        <v>1</v>
      </c>
      <c r="E26" s="275">
        <v>40</v>
      </c>
      <c r="F26" s="277">
        <v>5284890</v>
      </c>
      <c r="G26" s="277">
        <f>F26*E26*D26</f>
        <v>211395600</v>
      </c>
      <c r="H26" s="277">
        <f t="shared" si="13"/>
        <v>211395600</v>
      </c>
      <c r="I26" s="279">
        <v>0</v>
      </c>
      <c r="J26" s="279">
        <v>0</v>
      </c>
      <c r="K26" s="279">
        <v>0</v>
      </c>
      <c r="L26" s="279">
        <v>0</v>
      </c>
      <c r="M26" s="279">
        <f t="shared" ref="M26:M27" si="14">H26-(I26+J26+K26+L26)</f>
        <v>211395600</v>
      </c>
      <c r="N26" s="279">
        <f t="shared" ref="N26:N27" si="15">SUM(I26:M26)</f>
        <v>211395600</v>
      </c>
      <c r="O26" s="280"/>
      <c r="P26" s="281"/>
      <c r="Q26" s="281"/>
      <c r="R26" s="281"/>
      <c r="S26" s="281"/>
      <c r="T26" s="282"/>
      <c r="U26" s="282"/>
      <c r="V26" s="282"/>
      <c r="W26" s="282"/>
      <c r="X26" s="282"/>
      <c r="Y26" s="282"/>
      <c r="Z26" s="282"/>
      <c r="AA26" s="282"/>
      <c r="AB26" s="282"/>
      <c r="AC26" s="282"/>
      <c r="AD26" s="282"/>
      <c r="AE26" s="282"/>
      <c r="AF26" s="282"/>
      <c r="AG26" s="282"/>
      <c r="AH26" s="282"/>
      <c r="AI26" s="282"/>
    </row>
    <row r="27" spans="1:35" ht="68.25" customHeight="1">
      <c r="A27" s="275" t="s">
        <v>320</v>
      </c>
      <c r="B27" s="275" t="s">
        <v>10</v>
      </c>
      <c r="C27" s="276" t="s">
        <v>332</v>
      </c>
      <c r="D27" s="275">
        <v>4</v>
      </c>
      <c r="E27" s="275">
        <v>40</v>
      </c>
      <c r="F27" s="277">
        <v>992500</v>
      </c>
      <c r="G27" s="277">
        <f>+(F27)*E27*D27</f>
        <v>158800000</v>
      </c>
      <c r="H27" s="277">
        <f t="shared" si="13"/>
        <v>158800000</v>
      </c>
      <c r="I27" s="279">
        <v>0</v>
      </c>
      <c r="J27" s="279">
        <v>0</v>
      </c>
      <c r="K27" s="279">
        <v>0</v>
      </c>
      <c r="L27" s="279">
        <v>0</v>
      </c>
      <c r="M27" s="279">
        <f t="shared" si="14"/>
        <v>158800000</v>
      </c>
      <c r="N27" s="279">
        <f t="shared" si="15"/>
        <v>158800000</v>
      </c>
      <c r="O27" s="242"/>
      <c r="P27" s="258"/>
      <c r="Q27" s="258"/>
      <c r="R27" s="258"/>
      <c r="S27" s="258"/>
      <c r="T27" s="8"/>
      <c r="U27" s="8"/>
      <c r="V27" s="8"/>
      <c r="W27" s="8"/>
      <c r="X27" s="8"/>
      <c r="Y27" s="8"/>
      <c r="Z27" s="8"/>
      <c r="AA27" s="8"/>
      <c r="AB27" s="8"/>
      <c r="AC27" s="8"/>
      <c r="AD27" s="8"/>
      <c r="AE27" s="8"/>
      <c r="AF27" s="8"/>
      <c r="AG27" s="8"/>
      <c r="AH27" s="8"/>
      <c r="AI27" s="8"/>
    </row>
    <row r="28" spans="1:35" ht="15" customHeight="1">
      <c r="A28" s="270"/>
      <c r="B28" s="270"/>
      <c r="C28" s="283"/>
      <c r="D28" s="270"/>
      <c r="E28" s="270"/>
      <c r="F28" s="272"/>
      <c r="G28" s="272"/>
      <c r="H28" s="284"/>
      <c r="I28" s="285"/>
      <c r="J28" s="285"/>
      <c r="K28" s="285"/>
      <c r="L28" s="285"/>
      <c r="M28" s="285"/>
      <c r="N28" s="285"/>
      <c r="O28" s="286"/>
      <c r="P28" s="287"/>
      <c r="Q28" s="287"/>
      <c r="R28" s="287"/>
      <c r="S28" s="287"/>
      <c r="T28" s="288"/>
      <c r="U28" s="288"/>
      <c r="V28" s="288"/>
      <c r="W28" s="288"/>
      <c r="X28" s="288"/>
      <c r="Y28" s="288"/>
      <c r="Z28" s="288"/>
      <c r="AA28" s="288"/>
      <c r="AB28" s="288"/>
      <c r="AC28" s="288"/>
      <c r="AD28" s="288"/>
      <c r="AE28" s="288"/>
      <c r="AF28" s="288"/>
      <c r="AG28" s="288"/>
      <c r="AH28" s="288"/>
      <c r="AI28" s="288"/>
    </row>
    <row r="29" spans="1:35" ht="96.75" customHeight="1">
      <c r="A29" s="274" t="s">
        <v>324</v>
      </c>
      <c r="B29" s="275" t="s">
        <v>325</v>
      </c>
      <c r="C29" s="276" t="s">
        <v>333</v>
      </c>
      <c r="D29" s="275">
        <v>1</v>
      </c>
      <c r="E29" s="275">
        <v>95</v>
      </c>
      <c r="F29" s="277">
        <v>48000</v>
      </c>
      <c r="G29" s="277">
        <f>+F29*E29</f>
        <v>4560000</v>
      </c>
      <c r="H29" s="278">
        <f t="shared" ref="H29:H33" si="16">+G29</f>
        <v>4560000</v>
      </c>
      <c r="I29" s="279"/>
      <c r="J29" s="279"/>
      <c r="K29" s="279"/>
      <c r="L29" s="279"/>
      <c r="M29" s="279"/>
      <c r="N29" s="279"/>
      <c r="O29" s="280"/>
      <c r="P29" s="281"/>
      <c r="Q29" s="281"/>
      <c r="R29" s="281"/>
      <c r="S29" s="281"/>
      <c r="T29" s="282"/>
      <c r="U29" s="282"/>
      <c r="V29" s="282"/>
      <c r="W29" s="282"/>
      <c r="X29" s="282"/>
      <c r="Y29" s="282"/>
      <c r="Z29" s="282"/>
      <c r="AA29" s="282"/>
      <c r="AB29" s="282"/>
      <c r="AC29" s="282"/>
      <c r="AD29" s="282"/>
      <c r="AE29" s="282"/>
      <c r="AF29" s="282"/>
      <c r="AG29" s="282"/>
      <c r="AH29" s="282"/>
      <c r="AI29" s="282"/>
    </row>
    <row r="30" spans="1:35" ht="54" customHeight="1">
      <c r="A30" s="275" t="s">
        <v>334</v>
      </c>
      <c r="B30" s="275" t="s">
        <v>328</v>
      </c>
      <c r="C30" s="467" t="s">
        <v>335</v>
      </c>
      <c r="D30" s="275">
        <v>1</v>
      </c>
      <c r="E30" s="275">
        <v>95</v>
      </c>
      <c r="F30" s="277">
        <v>860000</v>
      </c>
      <c r="G30" s="277">
        <f>F30*E30*D30</f>
        <v>81700000</v>
      </c>
      <c r="H30" s="278">
        <f t="shared" si="16"/>
        <v>81700000</v>
      </c>
      <c r="I30" s="279">
        <v>0</v>
      </c>
      <c r="J30" s="279">
        <v>0</v>
      </c>
      <c r="K30" s="279">
        <v>0</v>
      </c>
      <c r="L30" s="279">
        <v>0</v>
      </c>
      <c r="M30" s="279">
        <f t="shared" ref="M30:M33" si="17">H30-(I30+J30+K30+L30)</f>
        <v>81700000</v>
      </c>
      <c r="N30" s="279">
        <f t="shared" ref="N30:N33" si="18">SUM(I30:M30)</f>
        <v>81700000</v>
      </c>
      <c r="O30" s="280"/>
      <c r="P30" s="281"/>
      <c r="Q30" s="281"/>
      <c r="R30" s="281"/>
      <c r="S30" s="281"/>
      <c r="T30" s="282"/>
      <c r="U30" s="282"/>
      <c r="V30" s="282"/>
      <c r="W30" s="282"/>
      <c r="X30" s="282"/>
      <c r="Y30" s="282"/>
      <c r="Z30" s="282"/>
      <c r="AA30" s="282"/>
      <c r="AB30" s="282"/>
      <c r="AC30" s="282"/>
      <c r="AD30" s="282"/>
      <c r="AE30" s="282"/>
      <c r="AF30" s="282"/>
      <c r="AG30" s="282"/>
      <c r="AH30" s="282"/>
      <c r="AI30" s="282"/>
    </row>
    <row r="31" spans="1:35" ht="59.25" customHeight="1">
      <c r="A31" s="275" t="s">
        <v>336</v>
      </c>
      <c r="B31" s="275" t="s">
        <v>328</v>
      </c>
      <c r="C31" s="394"/>
      <c r="D31" s="275">
        <v>1</v>
      </c>
      <c r="E31" s="275">
        <v>95</v>
      </c>
      <c r="F31" s="277">
        <v>40000</v>
      </c>
      <c r="G31" s="277">
        <f t="shared" ref="G31:G33" si="19">+(F31)*E31*D31</f>
        <v>3800000</v>
      </c>
      <c r="H31" s="278">
        <f t="shared" si="16"/>
        <v>3800000</v>
      </c>
      <c r="I31" s="279">
        <v>0</v>
      </c>
      <c r="J31" s="279">
        <v>0</v>
      </c>
      <c r="K31" s="279">
        <v>0</v>
      </c>
      <c r="L31" s="279">
        <v>0</v>
      </c>
      <c r="M31" s="279">
        <f t="shared" si="17"/>
        <v>3800000</v>
      </c>
      <c r="N31" s="279">
        <f t="shared" si="18"/>
        <v>3800000</v>
      </c>
      <c r="O31" s="280"/>
      <c r="P31" s="281"/>
      <c r="Q31" s="281"/>
      <c r="R31" s="281"/>
      <c r="S31" s="281"/>
      <c r="T31" s="282"/>
      <c r="U31" s="282"/>
      <c r="V31" s="282"/>
      <c r="W31" s="282"/>
      <c r="X31" s="282"/>
      <c r="Y31" s="282"/>
      <c r="Z31" s="282"/>
      <c r="AA31" s="282"/>
      <c r="AB31" s="282"/>
      <c r="AC31" s="282"/>
      <c r="AD31" s="282"/>
      <c r="AE31" s="282"/>
      <c r="AF31" s="282"/>
      <c r="AG31" s="282"/>
      <c r="AH31" s="282"/>
      <c r="AI31" s="282"/>
    </row>
    <row r="32" spans="1:35" ht="24.75" customHeight="1">
      <c r="A32" s="275" t="s">
        <v>337</v>
      </c>
      <c r="B32" s="275" t="s">
        <v>328</v>
      </c>
      <c r="C32" s="395"/>
      <c r="D32" s="275">
        <v>1</v>
      </c>
      <c r="E32" s="275">
        <v>95</v>
      </c>
      <c r="F32" s="277">
        <v>50000</v>
      </c>
      <c r="G32" s="277">
        <f t="shared" si="19"/>
        <v>4750000</v>
      </c>
      <c r="H32" s="278">
        <f t="shared" si="16"/>
        <v>4750000</v>
      </c>
      <c r="I32" s="279">
        <v>0</v>
      </c>
      <c r="J32" s="279">
        <v>0</v>
      </c>
      <c r="K32" s="279">
        <v>0</v>
      </c>
      <c r="L32" s="279">
        <v>0</v>
      </c>
      <c r="M32" s="279">
        <f t="shared" si="17"/>
        <v>4750000</v>
      </c>
      <c r="N32" s="279">
        <f t="shared" si="18"/>
        <v>4750000</v>
      </c>
      <c r="O32" s="280"/>
      <c r="P32" s="281"/>
      <c r="Q32" s="281"/>
      <c r="R32" s="281"/>
      <c r="S32" s="281"/>
      <c r="T32" s="282"/>
      <c r="U32" s="282"/>
      <c r="V32" s="282"/>
      <c r="W32" s="282"/>
      <c r="X32" s="282"/>
      <c r="Y32" s="282"/>
      <c r="Z32" s="282"/>
      <c r="AA32" s="282"/>
      <c r="AB32" s="282"/>
      <c r="AC32" s="282"/>
      <c r="AD32" s="282"/>
      <c r="AE32" s="282"/>
      <c r="AF32" s="282"/>
      <c r="AG32" s="282"/>
      <c r="AH32" s="282"/>
      <c r="AI32" s="282"/>
    </row>
    <row r="33" spans="1:35" ht="96.75" customHeight="1">
      <c r="A33" s="274" t="s">
        <v>338</v>
      </c>
      <c r="B33" s="275" t="s">
        <v>10</v>
      </c>
      <c r="C33" s="276" t="s">
        <v>339</v>
      </c>
      <c r="D33" s="275">
        <v>6</v>
      </c>
      <c r="E33" s="275">
        <v>95</v>
      </c>
      <c r="F33" s="277">
        <v>200000</v>
      </c>
      <c r="G33" s="277">
        <f t="shared" si="19"/>
        <v>114000000</v>
      </c>
      <c r="H33" s="278">
        <f t="shared" si="16"/>
        <v>114000000</v>
      </c>
      <c r="I33" s="279">
        <v>0</v>
      </c>
      <c r="J33" s="279">
        <v>0</v>
      </c>
      <c r="K33" s="279">
        <v>0</v>
      </c>
      <c r="L33" s="279">
        <v>0</v>
      </c>
      <c r="M33" s="279">
        <f t="shared" si="17"/>
        <v>114000000</v>
      </c>
      <c r="N33" s="279">
        <f t="shared" si="18"/>
        <v>114000000</v>
      </c>
      <c r="O33" s="280"/>
      <c r="P33" s="281"/>
      <c r="Q33" s="281"/>
      <c r="R33" s="281"/>
      <c r="S33" s="281"/>
      <c r="T33" s="282"/>
      <c r="U33" s="282"/>
      <c r="V33" s="282"/>
      <c r="W33" s="282"/>
      <c r="X33" s="282"/>
      <c r="Y33" s="282"/>
      <c r="Z33" s="282"/>
      <c r="AA33" s="282"/>
      <c r="AB33" s="282"/>
      <c r="AC33" s="282"/>
      <c r="AD33" s="282"/>
      <c r="AE33" s="282"/>
      <c r="AF33" s="282"/>
      <c r="AG33" s="282"/>
      <c r="AH33" s="282"/>
      <c r="AI33" s="282"/>
    </row>
    <row r="34" spans="1:35" ht="12.75" customHeight="1">
      <c r="A34" s="289"/>
      <c r="B34" s="290"/>
      <c r="C34" s="291"/>
      <c r="D34" s="290"/>
      <c r="E34" s="290"/>
      <c r="F34" s="292"/>
      <c r="G34" s="292"/>
      <c r="H34" s="293"/>
      <c r="I34" s="294"/>
      <c r="J34" s="294"/>
      <c r="K34" s="294"/>
      <c r="L34" s="294"/>
      <c r="M34" s="294"/>
      <c r="N34" s="294"/>
      <c r="O34" s="295"/>
      <c r="P34" s="287"/>
      <c r="Q34" s="287"/>
      <c r="R34" s="287"/>
      <c r="S34" s="287"/>
      <c r="T34" s="288"/>
      <c r="U34" s="288"/>
      <c r="V34" s="288"/>
      <c r="W34" s="288"/>
      <c r="X34" s="288"/>
      <c r="Y34" s="288"/>
      <c r="Z34" s="288"/>
      <c r="AA34" s="288"/>
      <c r="AB34" s="288"/>
      <c r="AC34" s="288"/>
      <c r="AD34" s="288"/>
      <c r="AE34" s="288"/>
      <c r="AF34" s="288"/>
      <c r="AG34" s="288"/>
      <c r="AH34" s="288"/>
      <c r="AI34" s="288"/>
    </row>
    <row r="35" spans="1:35" ht="12.75" customHeight="1">
      <c r="A35" s="289"/>
      <c r="B35" s="290"/>
      <c r="C35" s="291"/>
      <c r="D35" s="290"/>
      <c r="E35" s="290"/>
      <c r="F35" s="292"/>
      <c r="G35" s="292"/>
      <c r="H35" s="293"/>
      <c r="I35" s="294"/>
      <c r="J35" s="294"/>
      <c r="K35" s="294"/>
      <c r="L35" s="294"/>
      <c r="M35" s="294"/>
      <c r="N35" s="294"/>
      <c r="O35" s="295"/>
      <c r="P35" s="287"/>
      <c r="Q35" s="287"/>
      <c r="R35" s="287"/>
      <c r="S35" s="287"/>
      <c r="T35" s="288"/>
      <c r="U35" s="288"/>
      <c r="V35" s="288"/>
      <c r="W35" s="288"/>
      <c r="X35" s="288"/>
      <c r="Y35" s="288"/>
      <c r="Z35" s="288"/>
      <c r="AA35" s="288"/>
      <c r="AB35" s="288"/>
      <c r="AC35" s="288"/>
      <c r="AD35" s="288"/>
      <c r="AE35" s="288"/>
      <c r="AF35" s="288"/>
      <c r="AG35" s="288"/>
      <c r="AH35" s="288"/>
      <c r="AI35" s="288"/>
    </row>
    <row r="36" spans="1:35" ht="84.75" customHeight="1">
      <c r="A36" s="101"/>
      <c r="B36" s="101"/>
      <c r="C36" s="296"/>
      <c r="D36" s="101"/>
      <c r="E36" s="101"/>
      <c r="F36" s="297"/>
      <c r="G36" s="298" t="s">
        <v>80</v>
      </c>
      <c r="H36" s="299">
        <f>SUM(H6:H35)</f>
        <v>632775800</v>
      </c>
      <c r="I36" s="299">
        <f t="shared" ref="I36:N36" si="20">SUM(I6:I34)</f>
        <v>0</v>
      </c>
      <c r="J36" s="299">
        <f t="shared" si="20"/>
        <v>0</v>
      </c>
      <c r="K36" s="299">
        <f t="shared" si="20"/>
        <v>0</v>
      </c>
      <c r="L36" s="299">
        <f t="shared" si="20"/>
        <v>0</v>
      </c>
      <c r="M36" s="299">
        <f t="shared" si="20"/>
        <v>590642600</v>
      </c>
      <c r="N36" s="299">
        <f t="shared" si="20"/>
        <v>590642600</v>
      </c>
      <c r="O36" s="300"/>
      <c r="P36" s="51"/>
      <c r="Q36" s="51"/>
      <c r="R36" s="51"/>
      <c r="S36" s="51"/>
      <c r="T36" s="8"/>
      <c r="U36" s="8"/>
      <c r="V36" s="8"/>
      <c r="W36" s="8"/>
      <c r="X36" s="8"/>
      <c r="Y36" s="8"/>
      <c r="Z36" s="8"/>
      <c r="AA36" s="8"/>
      <c r="AB36" s="8"/>
      <c r="AC36" s="8"/>
      <c r="AD36" s="8"/>
      <c r="AE36" s="8"/>
      <c r="AF36" s="8"/>
      <c r="AG36" s="8"/>
      <c r="AH36" s="8"/>
      <c r="AI36" s="8"/>
    </row>
    <row r="37" spans="1:35" ht="90" customHeight="1">
      <c r="A37" s="101"/>
      <c r="B37" s="101"/>
      <c r="C37" s="296"/>
      <c r="D37" s="101"/>
      <c r="E37" s="101"/>
      <c r="F37" s="297"/>
      <c r="G37" s="297"/>
      <c r="H37" s="301"/>
      <c r="I37" s="302"/>
      <c r="J37" s="302"/>
      <c r="K37" s="302"/>
      <c r="L37" s="302"/>
      <c r="M37" s="302"/>
      <c r="N37" s="302"/>
      <c r="O37" s="303"/>
      <c r="P37" s="51"/>
      <c r="Q37" s="51"/>
      <c r="R37" s="51"/>
      <c r="S37" s="51"/>
      <c r="T37" s="8"/>
      <c r="U37" s="8"/>
      <c r="V37" s="8"/>
      <c r="W37" s="8"/>
      <c r="X37" s="8"/>
      <c r="Y37" s="8"/>
      <c r="Z37" s="8"/>
      <c r="AA37" s="8"/>
      <c r="AB37" s="8"/>
      <c r="AC37" s="8"/>
      <c r="AD37" s="8"/>
      <c r="AE37" s="8"/>
      <c r="AF37" s="8"/>
      <c r="AG37" s="8"/>
      <c r="AH37" s="8"/>
      <c r="AI37" s="8"/>
    </row>
    <row r="38" spans="1:35" ht="93.75" customHeight="1">
      <c r="A38" s="101"/>
      <c r="B38" s="101"/>
      <c r="C38" s="296"/>
      <c r="D38" s="304"/>
      <c r="E38" s="8"/>
      <c r="F38" s="297"/>
      <c r="G38" s="297"/>
      <c r="H38" s="301"/>
      <c r="I38" s="302"/>
      <c r="J38" s="302"/>
      <c r="K38" s="302"/>
      <c r="L38" s="302"/>
      <c r="M38" s="302"/>
      <c r="N38" s="302"/>
      <c r="O38" s="303"/>
      <c r="P38" s="51"/>
      <c r="Q38" s="51"/>
      <c r="R38" s="51"/>
      <c r="S38" s="51"/>
      <c r="T38" s="8"/>
      <c r="U38" s="8"/>
      <c r="V38" s="8"/>
      <c r="W38" s="8"/>
      <c r="X38" s="8"/>
      <c r="Y38" s="8"/>
      <c r="Z38" s="8"/>
      <c r="AA38" s="8"/>
      <c r="AB38" s="8"/>
      <c r="AC38" s="8"/>
      <c r="AD38" s="8"/>
      <c r="AE38" s="8"/>
      <c r="AF38" s="8"/>
      <c r="AG38" s="8"/>
      <c r="AH38" s="8"/>
      <c r="AI38" s="8"/>
    </row>
    <row r="39" spans="1:35" ht="12" customHeight="1">
      <c r="A39" s="101"/>
      <c r="B39" s="101"/>
      <c r="C39" s="296"/>
      <c r="D39" s="51"/>
      <c r="E39" s="51"/>
      <c r="F39" s="305"/>
      <c r="G39" s="306"/>
      <c r="H39" s="306"/>
      <c r="I39" s="306"/>
      <c r="J39" s="306"/>
      <c r="K39" s="306"/>
      <c r="L39" s="306"/>
      <c r="M39" s="306"/>
      <c r="N39" s="306"/>
      <c r="O39" s="51"/>
      <c r="P39" s="51"/>
      <c r="Q39" s="51"/>
      <c r="R39" s="51"/>
      <c r="S39" s="51"/>
      <c r="T39" s="8"/>
      <c r="U39" s="8"/>
      <c r="V39" s="8"/>
      <c r="W39" s="8"/>
      <c r="X39" s="8"/>
      <c r="Y39" s="8"/>
      <c r="Z39" s="8"/>
      <c r="AA39" s="8"/>
      <c r="AB39" s="8"/>
      <c r="AC39" s="8"/>
      <c r="AD39" s="8"/>
      <c r="AE39" s="8"/>
      <c r="AF39" s="8"/>
      <c r="AG39" s="8"/>
      <c r="AH39" s="8"/>
      <c r="AI39" s="8"/>
    </row>
    <row r="40" spans="1:35" ht="12" customHeight="1">
      <c r="A40" s="254"/>
      <c r="B40" s="51"/>
      <c r="C40" s="51"/>
      <c r="D40" s="51"/>
      <c r="E40" s="51"/>
      <c r="F40" s="51"/>
      <c r="G40" s="51"/>
      <c r="H40" s="51"/>
      <c r="I40" s="51"/>
      <c r="J40" s="51"/>
      <c r="K40" s="51"/>
      <c r="L40" s="51"/>
      <c r="M40" s="51"/>
      <c r="N40" s="51"/>
      <c r="O40" s="51"/>
      <c r="P40" s="51"/>
      <c r="Q40" s="51"/>
      <c r="R40" s="51"/>
      <c r="S40" s="51"/>
      <c r="T40" s="8"/>
      <c r="U40" s="8"/>
      <c r="V40" s="8"/>
      <c r="W40" s="8"/>
      <c r="X40" s="8"/>
      <c r="Y40" s="8"/>
      <c r="Z40" s="8"/>
      <c r="AA40" s="8"/>
      <c r="AB40" s="8"/>
      <c r="AC40" s="8"/>
      <c r="AD40" s="8"/>
      <c r="AE40" s="8"/>
      <c r="AF40" s="8"/>
      <c r="AG40" s="8"/>
      <c r="AH40" s="8"/>
      <c r="AI40" s="8"/>
    </row>
    <row r="41" spans="1:35" ht="12" customHeight="1">
      <c r="A41" s="254"/>
      <c r="B41" s="51"/>
      <c r="C41" s="51"/>
      <c r="D41" s="51"/>
      <c r="E41" s="51"/>
      <c r="F41" s="51"/>
      <c r="G41" s="51"/>
      <c r="H41" s="51"/>
      <c r="I41" s="51"/>
      <c r="J41" s="51"/>
      <c r="K41" s="51"/>
      <c r="L41" s="51"/>
      <c r="M41" s="51"/>
      <c r="N41" s="51"/>
      <c r="O41" s="51"/>
      <c r="P41" s="51"/>
      <c r="Q41" s="51"/>
      <c r="R41" s="51"/>
      <c r="S41" s="51"/>
      <c r="T41" s="8"/>
      <c r="U41" s="8"/>
      <c r="V41" s="8"/>
      <c r="W41" s="8"/>
      <c r="X41" s="8"/>
      <c r="Y41" s="8"/>
      <c r="Z41" s="8"/>
      <c r="AA41" s="8"/>
      <c r="AB41" s="8"/>
      <c r="AC41" s="8"/>
      <c r="AD41" s="8"/>
      <c r="AE41" s="8"/>
      <c r="AF41" s="8"/>
      <c r="AG41" s="8"/>
      <c r="AH41" s="8"/>
      <c r="AI41" s="8"/>
    </row>
    <row r="42" spans="1:35" ht="12" customHeight="1">
      <c r="A42" s="254"/>
      <c r="B42" s="51"/>
      <c r="C42" s="51"/>
      <c r="D42" s="51"/>
      <c r="E42" s="51"/>
      <c r="F42" s="51"/>
      <c r="G42" s="51"/>
      <c r="H42" s="51"/>
      <c r="I42" s="51"/>
      <c r="J42" s="51"/>
      <c r="K42" s="51"/>
      <c r="L42" s="51"/>
      <c r="M42" s="51"/>
      <c r="N42" s="51"/>
      <c r="O42" s="51"/>
      <c r="P42" s="51"/>
      <c r="Q42" s="51"/>
      <c r="R42" s="51"/>
      <c r="S42" s="51"/>
      <c r="T42" s="8"/>
      <c r="U42" s="8"/>
      <c r="V42" s="8"/>
      <c r="W42" s="8"/>
      <c r="X42" s="8"/>
      <c r="Y42" s="8"/>
      <c r="Z42" s="8"/>
      <c r="AA42" s="8"/>
      <c r="AB42" s="8"/>
      <c r="AC42" s="8"/>
      <c r="AD42" s="8"/>
      <c r="AE42" s="8"/>
      <c r="AF42" s="8"/>
      <c r="AG42" s="8"/>
      <c r="AH42" s="8"/>
      <c r="AI42" s="8"/>
    </row>
    <row r="43" spans="1:35" ht="12" customHeight="1">
      <c r="A43" s="254"/>
      <c r="B43" s="51"/>
      <c r="C43" s="51"/>
      <c r="D43" s="51"/>
      <c r="E43" s="51"/>
      <c r="F43" s="51"/>
      <c r="G43" s="51"/>
      <c r="H43" s="71"/>
      <c r="I43" s="71"/>
      <c r="J43" s="71"/>
      <c r="K43" s="71"/>
      <c r="L43" s="71"/>
      <c r="M43" s="71"/>
      <c r="N43" s="71"/>
      <c r="O43" s="51"/>
      <c r="P43" s="51"/>
      <c r="Q43" s="51"/>
      <c r="R43" s="51"/>
      <c r="S43" s="51"/>
      <c r="T43" s="8"/>
      <c r="U43" s="8"/>
      <c r="V43" s="8"/>
      <c r="W43" s="8"/>
      <c r="X43" s="8"/>
      <c r="Y43" s="8"/>
      <c r="Z43" s="8"/>
      <c r="AA43" s="8"/>
      <c r="AB43" s="8"/>
      <c r="AC43" s="8"/>
      <c r="AD43" s="8"/>
      <c r="AE43" s="8"/>
      <c r="AF43" s="8"/>
      <c r="AG43" s="8"/>
      <c r="AH43" s="8"/>
      <c r="AI43" s="8"/>
    </row>
    <row r="44" spans="1:35" ht="12" customHeight="1">
      <c r="A44" s="254"/>
      <c r="B44" s="51"/>
      <c r="C44" s="51"/>
      <c r="D44" s="51"/>
      <c r="E44" s="51"/>
      <c r="F44" s="51"/>
      <c r="G44" s="51"/>
      <c r="H44" s="51"/>
      <c r="I44" s="51"/>
      <c r="J44" s="51"/>
      <c r="K44" s="51"/>
      <c r="L44" s="51"/>
      <c r="M44" s="51"/>
      <c r="N44" s="51"/>
      <c r="O44" s="51"/>
      <c r="P44" s="51"/>
      <c r="Q44" s="51"/>
      <c r="R44" s="51"/>
      <c r="S44" s="51"/>
      <c r="T44" s="8"/>
      <c r="U44" s="8"/>
      <c r="V44" s="8"/>
      <c r="W44" s="8"/>
      <c r="X44" s="8"/>
      <c r="Y44" s="8"/>
      <c r="Z44" s="8"/>
      <c r="AA44" s="8"/>
      <c r="AB44" s="8"/>
      <c r="AC44" s="8"/>
      <c r="AD44" s="8"/>
      <c r="AE44" s="8"/>
      <c r="AF44" s="8"/>
      <c r="AG44" s="8"/>
      <c r="AH44" s="8"/>
      <c r="AI44" s="8"/>
    </row>
    <row r="45" spans="1:35" ht="12" customHeight="1">
      <c r="A45" s="254"/>
      <c r="B45" s="51"/>
      <c r="C45" s="51"/>
      <c r="D45" s="51"/>
      <c r="E45" s="51"/>
      <c r="F45" s="51"/>
      <c r="G45" s="51"/>
      <c r="H45" s="51"/>
      <c r="I45" s="51"/>
      <c r="J45" s="51"/>
      <c r="K45" s="51"/>
      <c r="L45" s="51"/>
      <c r="M45" s="51"/>
      <c r="N45" s="51"/>
      <c r="O45" s="51"/>
      <c r="P45" s="51"/>
      <c r="Q45" s="51"/>
      <c r="R45" s="51"/>
      <c r="S45" s="51"/>
      <c r="T45" s="8"/>
      <c r="U45" s="8"/>
      <c r="V45" s="8"/>
      <c r="W45" s="8"/>
      <c r="X45" s="8"/>
      <c r="Y45" s="8"/>
      <c r="Z45" s="8"/>
      <c r="AA45" s="8"/>
      <c r="AB45" s="8"/>
      <c r="AC45" s="8"/>
      <c r="AD45" s="8"/>
      <c r="AE45" s="8"/>
      <c r="AF45" s="8"/>
      <c r="AG45" s="8"/>
      <c r="AH45" s="8"/>
      <c r="AI45" s="8"/>
    </row>
    <row r="46" spans="1:35" ht="12" customHeight="1">
      <c r="A46" s="254"/>
      <c r="B46" s="51"/>
      <c r="C46" s="51"/>
      <c r="D46" s="51"/>
      <c r="E46" s="51"/>
      <c r="F46" s="51"/>
      <c r="G46" s="51"/>
      <c r="H46" s="51"/>
      <c r="I46" s="51"/>
      <c r="J46" s="51"/>
      <c r="K46" s="51"/>
      <c r="L46" s="51"/>
      <c r="M46" s="51"/>
      <c r="N46" s="51"/>
      <c r="O46" s="51"/>
      <c r="P46" s="51"/>
      <c r="Q46" s="51"/>
      <c r="R46" s="51"/>
      <c r="S46" s="51"/>
      <c r="T46" s="8"/>
      <c r="U46" s="8"/>
      <c r="V46" s="8"/>
      <c r="W46" s="8"/>
      <c r="X46" s="8"/>
      <c r="Y46" s="8"/>
      <c r="Z46" s="8"/>
      <c r="AA46" s="8"/>
      <c r="AB46" s="8"/>
      <c r="AC46" s="8"/>
      <c r="AD46" s="8"/>
      <c r="AE46" s="8"/>
      <c r="AF46" s="8"/>
      <c r="AG46" s="8"/>
      <c r="AH46" s="8"/>
      <c r="AI46" s="8"/>
    </row>
    <row r="47" spans="1:35" ht="12" customHeight="1">
      <c r="A47" s="254"/>
      <c r="B47" s="51"/>
      <c r="C47" s="51"/>
      <c r="D47" s="51"/>
      <c r="E47" s="51"/>
      <c r="F47" s="51"/>
      <c r="G47" s="51"/>
      <c r="H47" s="51"/>
      <c r="I47" s="51"/>
      <c r="J47" s="51"/>
      <c r="K47" s="51"/>
      <c r="L47" s="51"/>
      <c r="M47" s="51"/>
      <c r="N47" s="51"/>
      <c r="O47" s="51"/>
      <c r="P47" s="51"/>
      <c r="Q47" s="51"/>
      <c r="R47" s="51"/>
      <c r="S47" s="51"/>
      <c r="T47" s="8"/>
      <c r="U47" s="8"/>
      <c r="V47" s="8"/>
      <c r="W47" s="8"/>
      <c r="X47" s="8"/>
      <c r="Y47" s="8"/>
      <c r="Z47" s="8"/>
      <c r="AA47" s="8"/>
      <c r="AB47" s="8"/>
      <c r="AC47" s="8"/>
      <c r="AD47" s="8"/>
      <c r="AE47" s="8"/>
      <c r="AF47" s="8"/>
      <c r="AG47" s="8"/>
      <c r="AH47" s="8"/>
      <c r="AI47" s="8"/>
    </row>
    <row r="48" spans="1:35" ht="12" customHeight="1">
      <c r="A48" s="254"/>
      <c r="B48" s="51"/>
      <c r="C48" s="51"/>
      <c r="D48" s="51"/>
      <c r="E48" s="51"/>
      <c r="F48" s="51"/>
      <c r="G48" s="51"/>
      <c r="H48" s="51"/>
      <c r="I48" s="51"/>
      <c r="J48" s="51"/>
      <c r="K48" s="51"/>
      <c r="L48" s="51"/>
      <c r="M48" s="51"/>
      <c r="N48" s="51"/>
      <c r="O48" s="51"/>
      <c r="P48" s="51"/>
      <c r="Q48" s="51"/>
      <c r="R48" s="51"/>
      <c r="S48" s="51"/>
      <c r="T48" s="8"/>
      <c r="U48" s="8"/>
      <c r="V48" s="8"/>
      <c r="W48" s="8"/>
      <c r="X48" s="8"/>
      <c r="Y48" s="8"/>
      <c r="Z48" s="8"/>
      <c r="AA48" s="8"/>
      <c r="AB48" s="8"/>
      <c r="AC48" s="8"/>
      <c r="AD48" s="8"/>
      <c r="AE48" s="8"/>
      <c r="AF48" s="8"/>
      <c r="AG48" s="8"/>
      <c r="AH48" s="8"/>
      <c r="AI48" s="8"/>
    </row>
    <row r="49" spans="1:35" ht="12" customHeight="1">
      <c r="A49" s="254"/>
      <c r="B49" s="51"/>
      <c r="C49" s="51"/>
      <c r="D49" s="51"/>
      <c r="E49" s="51"/>
      <c r="F49" s="51"/>
      <c r="G49" s="51"/>
      <c r="H49" s="51"/>
      <c r="I49" s="51"/>
      <c r="J49" s="51"/>
      <c r="K49" s="51"/>
      <c r="L49" s="51"/>
      <c r="M49" s="51"/>
      <c r="N49" s="51"/>
      <c r="O49" s="51"/>
      <c r="P49" s="51"/>
      <c r="Q49" s="51"/>
      <c r="R49" s="51"/>
      <c r="S49" s="51"/>
      <c r="T49" s="8"/>
      <c r="U49" s="8"/>
      <c r="V49" s="8"/>
      <c r="W49" s="8"/>
      <c r="X49" s="8"/>
      <c r="Y49" s="8"/>
      <c r="Z49" s="8"/>
      <c r="AA49" s="8"/>
      <c r="AB49" s="8"/>
      <c r="AC49" s="8"/>
      <c r="AD49" s="8"/>
      <c r="AE49" s="8"/>
      <c r="AF49" s="8"/>
      <c r="AG49" s="8"/>
      <c r="AH49" s="8"/>
      <c r="AI49" s="8"/>
    </row>
    <row r="50" spans="1:35" ht="12" customHeight="1">
      <c r="A50" s="254"/>
      <c r="B50" s="51"/>
      <c r="C50" s="51"/>
      <c r="D50" s="51"/>
      <c r="E50" s="51"/>
      <c r="F50" s="51"/>
      <c r="G50" s="51"/>
      <c r="H50" s="51"/>
      <c r="I50" s="51"/>
      <c r="J50" s="51"/>
      <c r="K50" s="51"/>
      <c r="L50" s="51"/>
      <c r="M50" s="51"/>
      <c r="N50" s="51"/>
      <c r="O50" s="51"/>
      <c r="P50" s="51"/>
      <c r="Q50" s="51"/>
      <c r="R50" s="51"/>
      <c r="S50" s="51"/>
      <c r="T50" s="8"/>
      <c r="U50" s="8"/>
      <c r="V50" s="8"/>
      <c r="W50" s="8"/>
      <c r="X50" s="8"/>
      <c r="Y50" s="8"/>
      <c r="Z50" s="8"/>
      <c r="AA50" s="8"/>
      <c r="AB50" s="8"/>
      <c r="AC50" s="8"/>
      <c r="AD50" s="8"/>
      <c r="AE50" s="8"/>
      <c r="AF50" s="8"/>
      <c r="AG50" s="8"/>
      <c r="AH50" s="8"/>
      <c r="AI50" s="8"/>
    </row>
    <row r="51" spans="1:35" ht="12" customHeight="1">
      <c r="A51" s="254"/>
      <c r="B51" s="51"/>
      <c r="C51" s="51"/>
      <c r="D51" s="51"/>
      <c r="E51" s="51"/>
      <c r="F51" s="51"/>
      <c r="G51" s="51"/>
      <c r="H51" s="51"/>
      <c r="I51" s="51"/>
      <c r="J51" s="51"/>
      <c r="K51" s="51"/>
      <c r="L51" s="51"/>
      <c r="M51" s="51"/>
      <c r="N51" s="51"/>
      <c r="O51" s="51"/>
      <c r="P51" s="51"/>
      <c r="Q51" s="51"/>
      <c r="R51" s="51"/>
      <c r="S51" s="51"/>
      <c r="T51" s="8"/>
      <c r="U51" s="8"/>
      <c r="V51" s="8"/>
      <c r="W51" s="8"/>
      <c r="X51" s="8"/>
      <c r="Y51" s="8"/>
      <c r="Z51" s="8"/>
      <c r="AA51" s="8"/>
      <c r="AB51" s="8"/>
      <c r="AC51" s="8"/>
      <c r="AD51" s="8"/>
      <c r="AE51" s="8"/>
      <c r="AF51" s="8"/>
      <c r="AG51" s="8"/>
      <c r="AH51" s="8"/>
      <c r="AI51" s="8"/>
    </row>
    <row r="52" spans="1:35" ht="12" customHeight="1">
      <c r="A52" s="254"/>
      <c r="B52" s="51"/>
      <c r="C52" s="51"/>
      <c r="D52" s="51"/>
      <c r="E52" s="51"/>
      <c r="F52" s="51"/>
      <c r="G52" s="51"/>
      <c r="H52" s="51"/>
      <c r="I52" s="51"/>
      <c r="J52" s="51"/>
      <c r="K52" s="51"/>
      <c r="L52" s="51"/>
      <c r="M52" s="51"/>
      <c r="N52" s="51"/>
      <c r="O52" s="51"/>
      <c r="P52" s="51"/>
      <c r="Q52" s="51"/>
      <c r="R52" s="51"/>
      <c r="S52" s="51"/>
      <c r="T52" s="8"/>
      <c r="U52" s="8"/>
      <c r="V52" s="8"/>
      <c r="W52" s="8"/>
      <c r="X52" s="8"/>
      <c r="Y52" s="8"/>
      <c r="Z52" s="8"/>
      <c r="AA52" s="8"/>
      <c r="AB52" s="8"/>
      <c r="AC52" s="8"/>
      <c r="AD52" s="8"/>
      <c r="AE52" s="8"/>
      <c r="AF52" s="8"/>
      <c r="AG52" s="8"/>
      <c r="AH52" s="8"/>
      <c r="AI52" s="8"/>
    </row>
    <row r="53" spans="1:35" ht="12" customHeight="1">
      <c r="A53" s="254"/>
      <c r="B53" s="51"/>
      <c r="C53" s="51"/>
      <c r="D53" s="51"/>
      <c r="E53" s="51"/>
      <c r="F53" s="51"/>
      <c r="G53" s="51"/>
      <c r="H53" s="51"/>
      <c r="I53" s="51"/>
      <c r="J53" s="51"/>
      <c r="K53" s="51"/>
      <c r="L53" s="51"/>
      <c r="M53" s="51"/>
      <c r="N53" s="51"/>
      <c r="O53" s="51"/>
      <c r="P53" s="51"/>
      <c r="Q53" s="51"/>
      <c r="R53" s="51"/>
      <c r="S53" s="51"/>
      <c r="T53" s="8"/>
      <c r="U53" s="8"/>
      <c r="V53" s="8"/>
      <c r="W53" s="8"/>
      <c r="X53" s="8"/>
      <c r="Y53" s="8"/>
      <c r="Z53" s="8"/>
      <c r="AA53" s="8"/>
      <c r="AB53" s="8"/>
      <c r="AC53" s="8"/>
      <c r="AD53" s="8"/>
      <c r="AE53" s="8"/>
      <c r="AF53" s="8"/>
      <c r="AG53" s="8"/>
      <c r="AH53" s="8"/>
      <c r="AI53" s="8"/>
    </row>
    <row r="54" spans="1:35" ht="12" customHeight="1">
      <c r="A54" s="254"/>
      <c r="B54" s="51"/>
      <c r="C54" s="51"/>
      <c r="D54" s="51"/>
      <c r="E54" s="51"/>
      <c r="F54" s="51"/>
      <c r="G54" s="51"/>
      <c r="H54" s="51"/>
      <c r="I54" s="51"/>
      <c r="J54" s="51"/>
      <c r="K54" s="51"/>
      <c r="L54" s="51"/>
      <c r="M54" s="51"/>
      <c r="N54" s="51"/>
      <c r="O54" s="51"/>
      <c r="P54" s="51"/>
      <c r="Q54" s="51"/>
      <c r="R54" s="51"/>
      <c r="S54" s="51"/>
      <c r="T54" s="8"/>
      <c r="U54" s="8"/>
      <c r="V54" s="8"/>
      <c r="W54" s="8"/>
      <c r="X54" s="8"/>
      <c r="Y54" s="8"/>
      <c r="Z54" s="8"/>
      <c r="AA54" s="8"/>
      <c r="AB54" s="8"/>
      <c r="AC54" s="8"/>
      <c r="AD54" s="8"/>
      <c r="AE54" s="8"/>
      <c r="AF54" s="8"/>
      <c r="AG54" s="8"/>
      <c r="AH54" s="8"/>
      <c r="AI54" s="8"/>
    </row>
    <row r="55" spans="1:35" ht="12" customHeight="1">
      <c r="A55" s="254"/>
      <c r="B55" s="51"/>
      <c r="C55" s="51"/>
      <c r="D55" s="51"/>
      <c r="E55" s="51"/>
      <c r="F55" s="51"/>
      <c r="G55" s="51"/>
      <c r="H55" s="51"/>
      <c r="I55" s="51"/>
      <c r="J55" s="51"/>
      <c r="K55" s="51"/>
      <c r="L55" s="51"/>
      <c r="M55" s="51"/>
      <c r="N55" s="51"/>
      <c r="O55" s="51"/>
      <c r="P55" s="51"/>
      <c r="Q55" s="51"/>
      <c r="R55" s="51"/>
      <c r="S55" s="51"/>
      <c r="T55" s="8"/>
      <c r="U55" s="8"/>
      <c r="V55" s="8"/>
      <c r="W55" s="8"/>
      <c r="X55" s="8"/>
      <c r="Y55" s="8"/>
      <c r="Z55" s="8"/>
      <c r="AA55" s="8"/>
      <c r="AB55" s="8"/>
      <c r="AC55" s="8"/>
      <c r="AD55" s="8"/>
      <c r="AE55" s="8"/>
      <c r="AF55" s="8"/>
      <c r="AG55" s="8"/>
      <c r="AH55" s="8"/>
      <c r="AI55" s="8"/>
    </row>
    <row r="56" spans="1:35" ht="12" customHeight="1">
      <c r="A56" s="254"/>
      <c r="B56" s="51"/>
      <c r="C56" s="51"/>
      <c r="D56" s="51"/>
      <c r="E56" s="51"/>
      <c r="F56" s="51"/>
      <c r="G56" s="51"/>
      <c r="H56" s="51"/>
      <c r="I56" s="51"/>
      <c r="J56" s="51"/>
      <c r="K56" s="51"/>
      <c r="L56" s="51"/>
      <c r="M56" s="51"/>
      <c r="N56" s="51"/>
      <c r="O56" s="51"/>
      <c r="P56" s="51"/>
      <c r="Q56" s="51"/>
      <c r="R56" s="51"/>
      <c r="S56" s="51"/>
      <c r="T56" s="8"/>
      <c r="U56" s="8"/>
      <c r="V56" s="8"/>
      <c r="W56" s="8"/>
      <c r="X56" s="8"/>
      <c r="Y56" s="8"/>
      <c r="Z56" s="8"/>
      <c r="AA56" s="8"/>
      <c r="AB56" s="8"/>
      <c r="AC56" s="8"/>
      <c r="AD56" s="8"/>
      <c r="AE56" s="8"/>
      <c r="AF56" s="8"/>
      <c r="AG56" s="8"/>
      <c r="AH56" s="8"/>
      <c r="AI56" s="8"/>
    </row>
    <row r="57" spans="1:35" ht="12" customHeight="1">
      <c r="A57" s="254"/>
      <c r="B57" s="51"/>
      <c r="C57" s="51"/>
      <c r="D57" s="51"/>
      <c r="E57" s="51"/>
      <c r="F57" s="51"/>
      <c r="G57" s="51"/>
      <c r="H57" s="51"/>
      <c r="I57" s="51"/>
      <c r="J57" s="51"/>
      <c r="K57" s="51"/>
      <c r="L57" s="51"/>
      <c r="M57" s="51"/>
      <c r="N57" s="51"/>
      <c r="O57" s="51"/>
      <c r="P57" s="51"/>
      <c r="Q57" s="51"/>
      <c r="R57" s="51"/>
      <c r="S57" s="51"/>
      <c r="T57" s="8"/>
      <c r="U57" s="8"/>
      <c r="V57" s="8"/>
      <c r="W57" s="8"/>
      <c r="X57" s="8"/>
      <c r="Y57" s="8"/>
      <c r="Z57" s="8"/>
      <c r="AA57" s="8"/>
      <c r="AB57" s="8"/>
      <c r="AC57" s="8"/>
      <c r="AD57" s="8"/>
      <c r="AE57" s="8"/>
      <c r="AF57" s="8"/>
      <c r="AG57" s="8"/>
      <c r="AH57" s="8"/>
      <c r="AI57" s="8"/>
    </row>
    <row r="58" spans="1:35" ht="12" customHeight="1">
      <c r="A58" s="254"/>
      <c r="B58" s="51"/>
      <c r="C58" s="51"/>
      <c r="D58" s="51"/>
      <c r="E58" s="51"/>
      <c r="F58" s="51"/>
      <c r="G58" s="51"/>
      <c r="H58" s="51"/>
      <c r="I58" s="51"/>
      <c r="J58" s="51"/>
      <c r="K58" s="51"/>
      <c r="L58" s="51"/>
      <c r="M58" s="51"/>
      <c r="N58" s="51"/>
      <c r="O58" s="51"/>
      <c r="P58" s="51"/>
      <c r="Q58" s="51"/>
      <c r="R58" s="51"/>
      <c r="S58" s="51"/>
      <c r="T58" s="8"/>
      <c r="U58" s="8"/>
      <c r="V58" s="8"/>
      <c r="W58" s="8"/>
      <c r="X58" s="8"/>
      <c r="Y58" s="8"/>
      <c r="Z58" s="8"/>
      <c r="AA58" s="8"/>
      <c r="AB58" s="8"/>
      <c r="AC58" s="8"/>
      <c r="AD58" s="8"/>
      <c r="AE58" s="8"/>
      <c r="AF58" s="8"/>
      <c r="AG58" s="8"/>
      <c r="AH58" s="8"/>
      <c r="AI58" s="8"/>
    </row>
    <row r="59" spans="1:35" ht="12" customHeight="1">
      <c r="A59" s="254"/>
      <c r="B59" s="51"/>
      <c r="C59" s="51"/>
      <c r="D59" s="51"/>
      <c r="E59" s="51"/>
      <c r="F59" s="51"/>
      <c r="G59" s="51"/>
      <c r="H59" s="51"/>
      <c r="I59" s="51"/>
      <c r="J59" s="51"/>
      <c r="K59" s="51"/>
      <c r="L59" s="51"/>
      <c r="M59" s="51"/>
      <c r="N59" s="51"/>
      <c r="O59" s="51"/>
      <c r="P59" s="51"/>
      <c r="Q59" s="51"/>
      <c r="R59" s="51"/>
      <c r="S59" s="51"/>
      <c r="T59" s="8"/>
      <c r="U59" s="8"/>
      <c r="V59" s="8"/>
      <c r="W59" s="8"/>
      <c r="X59" s="8"/>
      <c r="Y59" s="8"/>
      <c r="Z59" s="8"/>
      <c r="AA59" s="8"/>
      <c r="AB59" s="8"/>
      <c r="AC59" s="8"/>
      <c r="AD59" s="8"/>
      <c r="AE59" s="8"/>
      <c r="AF59" s="8"/>
      <c r="AG59" s="8"/>
      <c r="AH59" s="8"/>
      <c r="AI59" s="8"/>
    </row>
    <row r="60" spans="1:35" ht="12" customHeight="1">
      <c r="A60" s="254"/>
      <c r="B60" s="51"/>
      <c r="C60" s="51"/>
      <c r="D60" s="51"/>
      <c r="E60" s="51"/>
      <c r="F60" s="51"/>
      <c r="G60" s="51"/>
      <c r="H60" s="51"/>
      <c r="I60" s="51"/>
      <c r="J60" s="51"/>
      <c r="K60" s="51"/>
      <c r="L60" s="51"/>
      <c r="M60" s="51"/>
      <c r="N60" s="51"/>
      <c r="O60" s="51"/>
      <c r="P60" s="51"/>
      <c r="Q60" s="51"/>
      <c r="R60" s="51"/>
      <c r="S60" s="51"/>
      <c r="T60" s="8"/>
      <c r="U60" s="8"/>
      <c r="V60" s="8"/>
      <c r="W60" s="8"/>
      <c r="X60" s="8"/>
      <c r="Y60" s="8"/>
      <c r="Z60" s="8"/>
      <c r="AA60" s="8"/>
      <c r="AB60" s="8"/>
      <c r="AC60" s="8"/>
      <c r="AD60" s="8"/>
      <c r="AE60" s="8"/>
      <c r="AF60" s="8"/>
      <c r="AG60" s="8"/>
      <c r="AH60" s="8"/>
      <c r="AI60" s="8"/>
    </row>
    <row r="61" spans="1:35" ht="12" customHeight="1">
      <c r="A61" s="254"/>
      <c r="B61" s="51"/>
      <c r="C61" s="51"/>
      <c r="D61" s="51"/>
      <c r="E61" s="51"/>
      <c r="F61" s="51"/>
      <c r="G61" s="51"/>
      <c r="H61" s="51"/>
      <c r="I61" s="51"/>
      <c r="J61" s="51"/>
      <c r="K61" s="51"/>
      <c r="L61" s="51"/>
      <c r="M61" s="51"/>
      <c r="N61" s="51"/>
      <c r="O61" s="51"/>
      <c r="P61" s="51"/>
      <c r="Q61" s="51"/>
      <c r="R61" s="51"/>
      <c r="S61" s="51"/>
      <c r="T61" s="8"/>
      <c r="U61" s="8"/>
      <c r="V61" s="8"/>
      <c r="W61" s="8"/>
      <c r="X61" s="8"/>
      <c r="Y61" s="8"/>
      <c r="Z61" s="8"/>
      <c r="AA61" s="8"/>
      <c r="AB61" s="8"/>
      <c r="AC61" s="8"/>
      <c r="AD61" s="8"/>
      <c r="AE61" s="8"/>
      <c r="AF61" s="8"/>
      <c r="AG61" s="8"/>
      <c r="AH61" s="8"/>
      <c r="AI61" s="8"/>
    </row>
    <row r="62" spans="1:35" ht="12" customHeight="1">
      <c r="A62" s="254"/>
      <c r="B62" s="51"/>
      <c r="C62" s="51"/>
      <c r="D62" s="51"/>
      <c r="E62" s="51"/>
      <c r="F62" s="51"/>
      <c r="G62" s="51"/>
      <c r="H62" s="51"/>
      <c r="I62" s="51"/>
      <c r="J62" s="51"/>
      <c r="K62" s="51"/>
      <c r="L62" s="51"/>
      <c r="M62" s="51"/>
      <c r="N62" s="51"/>
      <c r="O62" s="51"/>
      <c r="P62" s="51"/>
      <c r="Q62" s="51"/>
      <c r="R62" s="51"/>
      <c r="S62" s="51"/>
      <c r="T62" s="8"/>
      <c r="U62" s="8"/>
      <c r="V62" s="8"/>
      <c r="W62" s="8"/>
      <c r="X62" s="8"/>
      <c r="Y62" s="8"/>
      <c r="Z62" s="8"/>
      <c r="AA62" s="8"/>
      <c r="AB62" s="8"/>
      <c r="AC62" s="8"/>
      <c r="AD62" s="8"/>
      <c r="AE62" s="8"/>
      <c r="AF62" s="8"/>
      <c r="AG62" s="8"/>
      <c r="AH62" s="8"/>
      <c r="AI62" s="8"/>
    </row>
    <row r="63" spans="1:35" ht="12" customHeight="1">
      <c r="A63" s="254"/>
      <c r="B63" s="51"/>
      <c r="C63" s="51"/>
      <c r="D63" s="51"/>
      <c r="E63" s="51"/>
      <c r="F63" s="51"/>
      <c r="G63" s="51"/>
      <c r="H63" s="51"/>
      <c r="I63" s="51"/>
      <c r="J63" s="51"/>
      <c r="K63" s="51"/>
      <c r="L63" s="51"/>
      <c r="M63" s="51"/>
      <c r="N63" s="51"/>
      <c r="O63" s="51"/>
      <c r="P63" s="51"/>
      <c r="Q63" s="51"/>
      <c r="R63" s="51"/>
      <c r="S63" s="51"/>
      <c r="T63" s="8"/>
      <c r="U63" s="8"/>
      <c r="V63" s="8"/>
      <c r="W63" s="8"/>
      <c r="X63" s="8"/>
      <c r="Y63" s="8"/>
      <c r="Z63" s="8"/>
      <c r="AA63" s="8"/>
      <c r="AB63" s="8"/>
      <c r="AC63" s="8"/>
      <c r="AD63" s="8"/>
      <c r="AE63" s="8"/>
      <c r="AF63" s="8"/>
      <c r="AG63" s="8"/>
      <c r="AH63" s="8"/>
      <c r="AI63" s="8"/>
    </row>
    <row r="64" spans="1:35" ht="12" customHeight="1">
      <c r="A64" s="254"/>
      <c r="B64" s="51"/>
      <c r="C64" s="51"/>
      <c r="D64" s="51"/>
      <c r="E64" s="51"/>
      <c r="F64" s="51"/>
      <c r="G64" s="51"/>
      <c r="H64" s="51"/>
      <c r="I64" s="51"/>
      <c r="J64" s="51"/>
      <c r="K64" s="51"/>
      <c r="L64" s="51"/>
      <c r="M64" s="51"/>
      <c r="N64" s="51"/>
      <c r="O64" s="51"/>
      <c r="P64" s="51"/>
      <c r="Q64" s="51"/>
      <c r="R64" s="51"/>
      <c r="S64" s="51"/>
      <c r="T64" s="8"/>
      <c r="U64" s="8"/>
      <c r="V64" s="8"/>
      <c r="W64" s="8"/>
      <c r="X64" s="8"/>
      <c r="Y64" s="8"/>
      <c r="Z64" s="8"/>
      <c r="AA64" s="8"/>
      <c r="AB64" s="8"/>
      <c r="AC64" s="8"/>
      <c r="AD64" s="8"/>
      <c r="AE64" s="8"/>
      <c r="AF64" s="8"/>
      <c r="AG64" s="8"/>
      <c r="AH64" s="8"/>
      <c r="AI64" s="8"/>
    </row>
    <row r="65" spans="1:35" ht="12" customHeight="1">
      <c r="A65" s="254"/>
      <c r="B65" s="51"/>
      <c r="C65" s="51"/>
      <c r="D65" s="51"/>
      <c r="E65" s="51"/>
      <c r="F65" s="51"/>
      <c r="G65" s="51"/>
      <c r="H65" s="51"/>
      <c r="I65" s="51"/>
      <c r="J65" s="51"/>
      <c r="K65" s="51"/>
      <c r="L65" s="51"/>
      <c r="M65" s="51"/>
      <c r="N65" s="51"/>
      <c r="O65" s="51"/>
      <c r="P65" s="51"/>
      <c r="Q65" s="51"/>
      <c r="R65" s="51"/>
      <c r="S65" s="51"/>
      <c r="T65" s="8"/>
      <c r="U65" s="8"/>
      <c r="V65" s="8"/>
      <c r="W65" s="8"/>
      <c r="X65" s="8"/>
      <c r="Y65" s="8"/>
      <c r="Z65" s="8"/>
      <c r="AA65" s="8"/>
      <c r="AB65" s="8"/>
      <c r="AC65" s="8"/>
      <c r="AD65" s="8"/>
      <c r="AE65" s="8"/>
      <c r="AF65" s="8"/>
      <c r="AG65" s="8"/>
      <c r="AH65" s="8"/>
      <c r="AI65" s="8"/>
    </row>
    <row r="66" spans="1:35" ht="12" customHeight="1">
      <c r="A66" s="254"/>
      <c r="B66" s="51"/>
      <c r="C66" s="51"/>
      <c r="D66" s="51"/>
      <c r="E66" s="51"/>
      <c r="F66" s="51"/>
      <c r="G66" s="51"/>
      <c r="H66" s="51"/>
      <c r="I66" s="51"/>
      <c r="J66" s="51"/>
      <c r="K66" s="51"/>
      <c r="L66" s="51"/>
      <c r="M66" s="51"/>
      <c r="N66" s="51"/>
      <c r="O66" s="51"/>
      <c r="P66" s="51"/>
      <c r="Q66" s="51"/>
      <c r="R66" s="51"/>
      <c r="S66" s="51"/>
      <c r="T66" s="8"/>
      <c r="U66" s="8"/>
      <c r="V66" s="8"/>
      <c r="W66" s="8"/>
      <c r="X66" s="8"/>
      <c r="Y66" s="8"/>
      <c r="Z66" s="8"/>
      <c r="AA66" s="8"/>
      <c r="AB66" s="8"/>
      <c r="AC66" s="8"/>
      <c r="AD66" s="8"/>
      <c r="AE66" s="8"/>
      <c r="AF66" s="8"/>
      <c r="AG66" s="8"/>
      <c r="AH66" s="8"/>
      <c r="AI66" s="8"/>
    </row>
    <row r="67" spans="1:35" ht="12" customHeight="1">
      <c r="A67" s="254"/>
      <c r="B67" s="51"/>
      <c r="C67" s="51"/>
      <c r="D67" s="51"/>
      <c r="E67" s="51"/>
      <c r="F67" s="51"/>
      <c r="G67" s="51"/>
      <c r="H67" s="51"/>
      <c r="I67" s="51"/>
      <c r="J67" s="51"/>
      <c r="K67" s="51"/>
      <c r="L67" s="51"/>
      <c r="M67" s="51"/>
      <c r="N67" s="51"/>
      <c r="O67" s="51"/>
      <c r="P67" s="51"/>
      <c r="Q67" s="51"/>
      <c r="R67" s="51"/>
      <c r="S67" s="51"/>
      <c r="T67" s="8"/>
      <c r="U67" s="8"/>
      <c r="V67" s="8"/>
      <c r="W67" s="8"/>
      <c r="X67" s="8"/>
      <c r="Y67" s="8"/>
      <c r="Z67" s="8"/>
      <c r="AA67" s="8"/>
      <c r="AB67" s="8"/>
      <c r="AC67" s="8"/>
      <c r="AD67" s="8"/>
      <c r="AE67" s="8"/>
      <c r="AF67" s="8"/>
      <c r="AG67" s="8"/>
      <c r="AH67" s="8"/>
      <c r="AI67" s="8"/>
    </row>
    <row r="68" spans="1:35" ht="12" customHeight="1">
      <c r="A68" s="254"/>
      <c r="B68" s="51"/>
      <c r="C68" s="51"/>
      <c r="D68" s="51"/>
      <c r="E68" s="51"/>
      <c r="F68" s="51"/>
      <c r="G68" s="51"/>
      <c r="H68" s="51"/>
      <c r="I68" s="51"/>
      <c r="J68" s="51"/>
      <c r="K68" s="51"/>
      <c r="L68" s="51"/>
      <c r="M68" s="51"/>
      <c r="N68" s="51"/>
      <c r="O68" s="51"/>
      <c r="P68" s="51"/>
      <c r="Q68" s="51"/>
      <c r="R68" s="51"/>
      <c r="S68" s="51"/>
      <c r="T68" s="8"/>
      <c r="U68" s="8"/>
      <c r="V68" s="8"/>
      <c r="W68" s="8"/>
      <c r="X68" s="8"/>
      <c r="Y68" s="8"/>
      <c r="Z68" s="8"/>
      <c r="AA68" s="8"/>
      <c r="AB68" s="8"/>
      <c r="AC68" s="8"/>
      <c r="AD68" s="8"/>
      <c r="AE68" s="8"/>
      <c r="AF68" s="8"/>
      <c r="AG68" s="8"/>
      <c r="AH68" s="8"/>
      <c r="AI68" s="8"/>
    </row>
    <row r="69" spans="1:35" ht="12" customHeight="1">
      <c r="A69" s="254"/>
      <c r="B69" s="51"/>
      <c r="C69" s="51"/>
      <c r="D69" s="51"/>
      <c r="E69" s="51"/>
      <c r="F69" s="51"/>
      <c r="G69" s="51"/>
      <c r="H69" s="51"/>
      <c r="I69" s="51"/>
      <c r="J69" s="51"/>
      <c r="K69" s="51"/>
      <c r="L69" s="51"/>
      <c r="M69" s="51"/>
      <c r="N69" s="51"/>
      <c r="O69" s="51"/>
      <c r="P69" s="51"/>
      <c r="Q69" s="51"/>
      <c r="R69" s="51"/>
      <c r="S69" s="51"/>
      <c r="T69" s="8"/>
      <c r="U69" s="8"/>
      <c r="V69" s="8"/>
      <c r="W69" s="8"/>
      <c r="X69" s="8"/>
      <c r="Y69" s="8"/>
      <c r="Z69" s="8"/>
      <c r="AA69" s="8"/>
      <c r="AB69" s="8"/>
      <c r="AC69" s="8"/>
      <c r="AD69" s="8"/>
      <c r="AE69" s="8"/>
      <c r="AF69" s="8"/>
      <c r="AG69" s="8"/>
      <c r="AH69" s="8"/>
      <c r="AI69" s="8"/>
    </row>
    <row r="70" spans="1:35" ht="12" customHeight="1">
      <c r="A70" s="254"/>
      <c r="B70" s="51"/>
      <c r="C70" s="51"/>
      <c r="D70" s="51"/>
      <c r="E70" s="51"/>
      <c r="F70" s="51"/>
      <c r="G70" s="51"/>
      <c r="H70" s="51"/>
      <c r="I70" s="51"/>
      <c r="J70" s="51"/>
      <c r="K70" s="51"/>
      <c r="L70" s="51"/>
      <c r="M70" s="51"/>
      <c r="N70" s="51"/>
      <c r="O70" s="51"/>
      <c r="P70" s="51"/>
      <c r="Q70" s="51"/>
      <c r="R70" s="51"/>
      <c r="S70" s="51"/>
      <c r="T70" s="8"/>
      <c r="U70" s="8"/>
      <c r="V70" s="8"/>
      <c r="W70" s="8"/>
      <c r="X70" s="8"/>
      <c r="Y70" s="8"/>
      <c r="Z70" s="8"/>
      <c r="AA70" s="8"/>
      <c r="AB70" s="8"/>
      <c r="AC70" s="8"/>
      <c r="AD70" s="8"/>
      <c r="AE70" s="8"/>
      <c r="AF70" s="8"/>
      <c r="AG70" s="8"/>
      <c r="AH70" s="8"/>
      <c r="AI70" s="8"/>
    </row>
    <row r="71" spans="1:35" ht="12" customHeight="1">
      <c r="A71" s="254"/>
      <c r="B71" s="51"/>
      <c r="C71" s="51"/>
      <c r="D71" s="51"/>
      <c r="E71" s="51"/>
      <c r="F71" s="51"/>
      <c r="G71" s="51"/>
      <c r="H71" s="51"/>
      <c r="I71" s="51"/>
      <c r="J71" s="51"/>
      <c r="K71" s="51"/>
      <c r="L71" s="51"/>
      <c r="M71" s="51"/>
      <c r="N71" s="51"/>
      <c r="O71" s="51"/>
      <c r="P71" s="51"/>
      <c r="Q71" s="51"/>
      <c r="R71" s="51"/>
      <c r="S71" s="51"/>
      <c r="T71" s="8"/>
      <c r="U71" s="8"/>
      <c r="V71" s="8"/>
      <c r="W71" s="8"/>
      <c r="X71" s="8"/>
      <c r="Y71" s="8"/>
      <c r="Z71" s="8"/>
      <c r="AA71" s="8"/>
      <c r="AB71" s="8"/>
      <c r="AC71" s="8"/>
      <c r="AD71" s="8"/>
      <c r="AE71" s="8"/>
      <c r="AF71" s="8"/>
      <c r="AG71" s="8"/>
      <c r="AH71" s="8"/>
      <c r="AI71" s="8"/>
    </row>
    <row r="72" spans="1:35" ht="12" customHeight="1">
      <c r="A72" s="254"/>
      <c r="B72" s="51"/>
      <c r="C72" s="51"/>
      <c r="D72" s="51"/>
      <c r="E72" s="51"/>
      <c r="F72" s="51"/>
      <c r="G72" s="51"/>
      <c r="H72" s="51"/>
      <c r="I72" s="51"/>
      <c r="J72" s="51"/>
      <c r="K72" s="51"/>
      <c r="L72" s="51"/>
      <c r="M72" s="51"/>
      <c r="N72" s="51"/>
      <c r="O72" s="51"/>
      <c r="P72" s="51"/>
      <c r="Q72" s="51"/>
      <c r="R72" s="51"/>
      <c r="S72" s="51"/>
      <c r="T72" s="8"/>
      <c r="U72" s="8"/>
      <c r="V72" s="8"/>
      <c r="W72" s="8"/>
      <c r="X72" s="8"/>
      <c r="Y72" s="8"/>
      <c r="Z72" s="8"/>
      <c r="AA72" s="8"/>
      <c r="AB72" s="8"/>
      <c r="AC72" s="8"/>
      <c r="AD72" s="8"/>
      <c r="AE72" s="8"/>
      <c r="AF72" s="8"/>
      <c r="AG72" s="8"/>
      <c r="AH72" s="8"/>
      <c r="AI72" s="8"/>
    </row>
    <row r="73" spans="1:35" ht="12" customHeight="1">
      <c r="A73" s="254"/>
      <c r="B73" s="51"/>
      <c r="C73" s="51"/>
      <c r="D73" s="51"/>
      <c r="E73" s="51"/>
      <c r="F73" s="51"/>
      <c r="G73" s="51"/>
      <c r="H73" s="51"/>
      <c r="I73" s="51"/>
      <c r="J73" s="51"/>
      <c r="K73" s="51"/>
      <c r="L73" s="51"/>
      <c r="M73" s="51"/>
      <c r="N73" s="51"/>
      <c r="O73" s="51"/>
      <c r="P73" s="51"/>
      <c r="Q73" s="51"/>
      <c r="R73" s="51"/>
      <c r="S73" s="51"/>
      <c r="T73" s="8"/>
      <c r="U73" s="8"/>
      <c r="V73" s="8"/>
      <c r="W73" s="8"/>
      <c r="X73" s="8"/>
      <c r="Y73" s="8"/>
      <c r="Z73" s="8"/>
      <c r="AA73" s="8"/>
      <c r="AB73" s="8"/>
      <c r="AC73" s="8"/>
      <c r="AD73" s="8"/>
      <c r="AE73" s="8"/>
      <c r="AF73" s="8"/>
      <c r="AG73" s="8"/>
      <c r="AH73" s="8"/>
      <c r="AI73" s="8"/>
    </row>
    <row r="74" spans="1:35" ht="12" customHeight="1">
      <c r="A74" s="254"/>
      <c r="B74" s="51"/>
      <c r="C74" s="51"/>
      <c r="D74" s="51"/>
      <c r="E74" s="51"/>
      <c r="F74" s="51"/>
      <c r="G74" s="51"/>
      <c r="H74" s="51"/>
      <c r="I74" s="51"/>
      <c r="J74" s="51"/>
      <c r="K74" s="51"/>
      <c r="L74" s="51"/>
      <c r="M74" s="51"/>
      <c r="N74" s="51"/>
      <c r="O74" s="51"/>
      <c r="P74" s="51"/>
      <c r="Q74" s="51"/>
      <c r="R74" s="51"/>
      <c r="S74" s="51"/>
      <c r="T74" s="8"/>
      <c r="U74" s="8"/>
      <c r="V74" s="8"/>
      <c r="W74" s="8"/>
      <c r="X74" s="8"/>
      <c r="Y74" s="8"/>
      <c r="Z74" s="8"/>
      <c r="AA74" s="8"/>
      <c r="AB74" s="8"/>
      <c r="AC74" s="8"/>
      <c r="AD74" s="8"/>
      <c r="AE74" s="8"/>
      <c r="AF74" s="8"/>
      <c r="AG74" s="8"/>
      <c r="AH74" s="8"/>
      <c r="AI74" s="8"/>
    </row>
    <row r="75" spans="1:35" ht="12" customHeight="1">
      <c r="A75" s="254"/>
      <c r="B75" s="51"/>
      <c r="C75" s="51"/>
      <c r="D75" s="51"/>
      <c r="E75" s="51"/>
      <c r="F75" s="51"/>
      <c r="G75" s="51"/>
      <c r="H75" s="51"/>
      <c r="I75" s="51"/>
      <c r="J75" s="51"/>
      <c r="K75" s="51"/>
      <c r="L75" s="51"/>
      <c r="M75" s="51"/>
      <c r="N75" s="51"/>
      <c r="O75" s="51"/>
      <c r="P75" s="51"/>
      <c r="Q75" s="51"/>
      <c r="R75" s="51"/>
      <c r="S75" s="51"/>
      <c r="T75" s="8"/>
      <c r="U75" s="8"/>
      <c r="V75" s="8"/>
      <c r="W75" s="8"/>
      <c r="X75" s="8"/>
      <c r="Y75" s="8"/>
      <c r="Z75" s="8"/>
      <c r="AA75" s="8"/>
      <c r="AB75" s="8"/>
      <c r="AC75" s="8"/>
      <c r="AD75" s="8"/>
      <c r="AE75" s="8"/>
      <c r="AF75" s="8"/>
      <c r="AG75" s="8"/>
      <c r="AH75" s="8"/>
      <c r="AI75" s="8"/>
    </row>
    <row r="76" spans="1:35" ht="12" customHeight="1">
      <c r="A76" s="254"/>
      <c r="B76" s="51"/>
      <c r="C76" s="51"/>
      <c r="D76" s="51"/>
      <c r="E76" s="51"/>
      <c r="F76" s="51"/>
      <c r="G76" s="51"/>
      <c r="H76" s="51"/>
      <c r="I76" s="51"/>
      <c r="J76" s="51"/>
      <c r="K76" s="51"/>
      <c r="L76" s="51"/>
      <c r="M76" s="51"/>
      <c r="N76" s="51"/>
      <c r="O76" s="51"/>
      <c r="P76" s="51"/>
      <c r="Q76" s="51"/>
      <c r="R76" s="51"/>
      <c r="S76" s="51"/>
      <c r="T76" s="8"/>
      <c r="U76" s="8"/>
      <c r="V76" s="8"/>
      <c r="W76" s="8"/>
      <c r="X76" s="8"/>
      <c r="Y76" s="8"/>
      <c r="Z76" s="8"/>
      <c r="AA76" s="8"/>
      <c r="AB76" s="8"/>
      <c r="AC76" s="8"/>
      <c r="AD76" s="8"/>
      <c r="AE76" s="8"/>
      <c r="AF76" s="8"/>
      <c r="AG76" s="8"/>
      <c r="AH76" s="8"/>
      <c r="AI76" s="8"/>
    </row>
    <row r="77" spans="1:35" ht="12" customHeight="1">
      <c r="A77" s="254"/>
      <c r="B77" s="51"/>
      <c r="C77" s="51"/>
      <c r="D77" s="51"/>
      <c r="E77" s="51"/>
      <c r="F77" s="51"/>
      <c r="G77" s="51"/>
      <c r="H77" s="51"/>
      <c r="I77" s="51"/>
      <c r="J77" s="51"/>
      <c r="K77" s="51"/>
      <c r="L77" s="51"/>
      <c r="M77" s="51"/>
      <c r="N77" s="51"/>
      <c r="O77" s="51"/>
      <c r="P77" s="51"/>
      <c r="Q77" s="51"/>
      <c r="R77" s="51"/>
      <c r="S77" s="51"/>
      <c r="T77" s="8"/>
      <c r="U77" s="8"/>
      <c r="V77" s="8"/>
      <c r="W77" s="8"/>
      <c r="X77" s="8"/>
      <c r="Y77" s="8"/>
      <c r="Z77" s="8"/>
      <c r="AA77" s="8"/>
      <c r="AB77" s="8"/>
      <c r="AC77" s="8"/>
      <c r="AD77" s="8"/>
      <c r="AE77" s="8"/>
      <c r="AF77" s="8"/>
      <c r="AG77" s="8"/>
      <c r="AH77" s="8"/>
      <c r="AI77" s="8"/>
    </row>
    <row r="78" spans="1:35" ht="12" customHeight="1">
      <c r="A78" s="254"/>
      <c r="B78" s="51"/>
      <c r="C78" s="51"/>
      <c r="D78" s="51"/>
      <c r="E78" s="51"/>
      <c r="F78" s="51"/>
      <c r="G78" s="51"/>
      <c r="H78" s="51"/>
      <c r="I78" s="51"/>
      <c r="J78" s="51"/>
      <c r="K78" s="51"/>
      <c r="L78" s="51"/>
      <c r="M78" s="51"/>
      <c r="N78" s="51"/>
      <c r="O78" s="51"/>
      <c r="P78" s="51"/>
      <c r="Q78" s="51"/>
      <c r="R78" s="51"/>
      <c r="S78" s="51"/>
      <c r="T78" s="8"/>
      <c r="U78" s="8"/>
      <c r="V78" s="8"/>
      <c r="W78" s="8"/>
      <c r="X78" s="8"/>
      <c r="Y78" s="8"/>
      <c r="Z78" s="8"/>
      <c r="AA78" s="8"/>
      <c r="AB78" s="8"/>
      <c r="AC78" s="8"/>
      <c r="AD78" s="8"/>
      <c r="AE78" s="8"/>
      <c r="AF78" s="8"/>
      <c r="AG78" s="8"/>
      <c r="AH78" s="8"/>
      <c r="AI78" s="8"/>
    </row>
    <row r="79" spans="1:35" ht="12" customHeight="1">
      <c r="A79" s="254"/>
      <c r="B79" s="51"/>
      <c r="C79" s="51"/>
      <c r="D79" s="51"/>
      <c r="E79" s="51"/>
      <c r="F79" s="51"/>
      <c r="G79" s="51"/>
      <c r="H79" s="51"/>
      <c r="I79" s="51"/>
      <c r="J79" s="51"/>
      <c r="K79" s="51"/>
      <c r="L79" s="51"/>
      <c r="M79" s="51"/>
      <c r="N79" s="51"/>
      <c r="O79" s="51"/>
      <c r="P79" s="51"/>
      <c r="Q79" s="51"/>
      <c r="R79" s="51"/>
      <c r="S79" s="51"/>
      <c r="T79" s="8"/>
      <c r="U79" s="8"/>
      <c r="V79" s="8"/>
      <c r="W79" s="8"/>
      <c r="X79" s="8"/>
      <c r="Y79" s="8"/>
      <c r="Z79" s="8"/>
      <c r="AA79" s="8"/>
      <c r="AB79" s="8"/>
      <c r="AC79" s="8"/>
      <c r="AD79" s="8"/>
      <c r="AE79" s="8"/>
      <c r="AF79" s="8"/>
      <c r="AG79" s="8"/>
      <c r="AH79" s="8"/>
      <c r="AI79" s="8"/>
    </row>
    <row r="80" spans="1:35" ht="12" customHeight="1">
      <c r="A80" s="254"/>
      <c r="B80" s="51"/>
      <c r="C80" s="51"/>
      <c r="D80" s="51"/>
      <c r="E80" s="51"/>
      <c r="F80" s="51"/>
      <c r="G80" s="51"/>
      <c r="H80" s="51"/>
      <c r="I80" s="51"/>
      <c r="J80" s="51"/>
      <c r="K80" s="51"/>
      <c r="L80" s="51"/>
      <c r="M80" s="51"/>
      <c r="N80" s="51"/>
      <c r="O80" s="51"/>
      <c r="P80" s="51"/>
      <c r="Q80" s="51"/>
      <c r="R80" s="51"/>
      <c r="S80" s="51"/>
      <c r="T80" s="8"/>
      <c r="U80" s="8"/>
      <c r="V80" s="8"/>
      <c r="W80" s="8"/>
      <c r="X80" s="8"/>
      <c r="Y80" s="8"/>
      <c r="Z80" s="8"/>
      <c r="AA80" s="8"/>
      <c r="AB80" s="8"/>
      <c r="AC80" s="8"/>
      <c r="AD80" s="8"/>
      <c r="AE80" s="8"/>
      <c r="AF80" s="8"/>
      <c r="AG80" s="8"/>
      <c r="AH80" s="8"/>
      <c r="AI80" s="8"/>
    </row>
    <row r="81" spans="1:35" ht="12" customHeight="1">
      <c r="A81" s="254"/>
      <c r="B81" s="51"/>
      <c r="C81" s="51"/>
      <c r="D81" s="51"/>
      <c r="E81" s="51"/>
      <c r="F81" s="51"/>
      <c r="G81" s="51"/>
      <c r="H81" s="51"/>
      <c r="I81" s="51"/>
      <c r="J81" s="51"/>
      <c r="K81" s="51"/>
      <c r="L81" s="51"/>
      <c r="M81" s="51"/>
      <c r="N81" s="51"/>
      <c r="O81" s="51"/>
      <c r="P81" s="51"/>
      <c r="Q81" s="51"/>
      <c r="R81" s="51"/>
      <c r="S81" s="51"/>
      <c r="T81" s="8"/>
      <c r="U81" s="8"/>
      <c r="V81" s="8"/>
      <c r="W81" s="8"/>
      <c r="X81" s="8"/>
      <c r="Y81" s="8"/>
      <c r="Z81" s="8"/>
      <c r="AA81" s="8"/>
      <c r="AB81" s="8"/>
      <c r="AC81" s="8"/>
      <c r="AD81" s="8"/>
      <c r="AE81" s="8"/>
      <c r="AF81" s="8"/>
      <c r="AG81" s="8"/>
      <c r="AH81" s="8"/>
      <c r="AI81" s="8"/>
    </row>
    <row r="82" spans="1:35" ht="12" customHeight="1">
      <c r="A82" s="254"/>
      <c r="B82" s="51"/>
      <c r="C82" s="51"/>
      <c r="D82" s="51"/>
      <c r="E82" s="51"/>
      <c r="F82" s="51"/>
      <c r="G82" s="51"/>
      <c r="H82" s="51"/>
      <c r="I82" s="51"/>
      <c r="J82" s="51"/>
      <c r="K82" s="51"/>
      <c r="L82" s="51"/>
      <c r="M82" s="51"/>
      <c r="N82" s="51"/>
      <c r="O82" s="51"/>
      <c r="P82" s="51"/>
      <c r="Q82" s="51"/>
      <c r="R82" s="51"/>
      <c r="S82" s="51"/>
      <c r="T82" s="8"/>
      <c r="U82" s="8"/>
      <c r="V82" s="8"/>
      <c r="W82" s="8"/>
      <c r="X82" s="8"/>
      <c r="Y82" s="8"/>
      <c r="Z82" s="8"/>
      <c r="AA82" s="8"/>
      <c r="AB82" s="8"/>
      <c r="AC82" s="8"/>
      <c r="AD82" s="8"/>
      <c r="AE82" s="8"/>
      <c r="AF82" s="8"/>
      <c r="AG82" s="8"/>
      <c r="AH82" s="8"/>
      <c r="AI82" s="8"/>
    </row>
    <row r="83" spans="1:35" ht="12" customHeight="1">
      <c r="A83" s="254"/>
      <c r="B83" s="51"/>
      <c r="C83" s="51"/>
      <c r="D83" s="51"/>
      <c r="E83" s="51"/>
      <c r="F83" s="51"/>
      <c r="G83" s="51"/>
      <c r="H83" s="51"/>
      <c r="I83" s="51"/>
      <c r="J83" s="51"/>
      <c r="K83" s="51"/>
      <c r="L83" s="51"/>
      <c r="M83" s="51"/>
      <c r="N83" s="51"/>
      <c r="O83" s="51"/>
      <c r="P83" s="51"/>
      <c r="Q83" s="51"/>
      <c r="R83" s="51"/>
      <c r="S83" s="51"/>
      <c r="T83" s="8"/>
      <c r="U83" s="8"/>
      <c r="V83" s="8"/>
      <c r="W83" s="8"/>
      <c r="X83" s="8"/>
      <c r="Y83" s="8"/>
      <c r="Z83" s="8"/>
      <c r="AA83" s="8"/>
      <c r="AB83" s="8"/>
      <c r="AC83" s="8"/>
      <c r="AD83" s="8"/>
      <c r="AE83" s="8"/>
      <c r="AF83" s="8"/>
      <c r="AG83" s="8"/>
      <c r="AH83" s="8"/>
      <c r="AI83" s="8"/>
    </row>
    <row r="84" spans="1:35" ht="12" customHeight="1">
      <c r="A84" s="254"/>
      <c r="B84" s="51"/>
      <c r="C84" s="51"/>
      <c r="D84" s="51"/>
      <c r="E84" s="51"/>
      <c r="F84" s="51"/>
      <c r="G84" s="51"/>
      <c r="H84" s="51"/>
      <c r="I84" s="51"/>
      <c r="J84" s="51"/>
      <c r="K84" s="51"/>
      <c r="L84" s="51"/>
      <c r="M84" s="51"/>
      <c r="N84" s="51"/>
      <c r="O84" s="51"/>
      <c r="P84" s="51"/>
      <c r="Q84" s="51"/>
      <c r="R84" s="51"/>
      <c r="S84" s="51"/>
      <c r="T84" s="8"/>
      <c r="U84" s="8"/>
      <c r="V84" s="8"/>
      <c r="W84" s="8"/>
      <c r="X84" s="8"/>
      <c r="Y84" s="8"/>
      <c r="Z84" s="8"/>
      <c r="AA84" s="8"/>
      <c r="AB84" s="8"/>
      <c r="AC84" s="8"/>
      <c r="AD84" s="8"/>
      <c r="AE84" s="8"/>
      <c r="AF84" s="8"/>
      <c r="AG84" s="8"/>
      <c r="AH84" s="8"/>
      <c r="AI84" s="8"/>
    </row>
    <row r="85" spans="1:35" ht="12" customHeight="1">
      <c r="A85" s="254"/>
      <c r="B85" s="51"/>
      <c r="C85" s="51"/>
      <c r="D85" s="51"/>
      <c r="E85" s="51"/>
      <c r="F85" s="51"/>
      <c r="G85" s="51"/>
      <c r="H85" s="51"/>
      <c r="I85" s="51"/>
      <c r="J85" s="51"/>
      <c r="K85" s="51"/>
      <c r="L85" s="51"/>
      <c r="M85" s="51"/>
      <c r="N85" s="51"/>
      <c r="O85" s="51"/>
      <c r="P85" s="51"/>
      <c r="Q85" s="51"/>
      <c r="R85" s="51"/>
      <c r="S85" s="51"/>
      <c r="T85" s="8"/>
      <c r="U85" s="8"/>
      <c r="V85" s="8"/>
      <c r="W85" s="8"/>
      <c r="X85" s="8"/>
      <c r="Y85" s="8"/>
      <c r="Z85" s="8"/>
      <c r="AA85" s="8"/>
      <c r="AB85" s="8"/>
      <c r="AC85" s="8"/>
      <c r="AD85" s="8"/>
      <c r="AE85" s="8"/>
      <c r="AF85" s="8"/>
      <c r="AG85" s="8"/>
      <c r="AH85" s="8"/>
      <c r="AI85" s="8"/>
    </row>
    <row r="86" spans="1:35" ht="12" customHeight="1">
      <c r="A86" s="254"/>
      <c r="B86" s="51"/>
      <c r="C86" s="51"/>
      <c r="D86" s="51"/>
      <c r="E86" s="51"/>
      <c r="F86" s="51"/>
      <c r="G86" s="51"/>
      <c r="H86" s="51"/>
      <c r="I86" s="51"/>
      <c r="J86" s="51"/>
      <c r="K86" s="51"/>
      <c r="L86" s="51"/>
      <c r="M86" s="51"/>
      <c r="N86" s="51"/>
      <c r="O86" s="51"/>
      <c r="P86" s="51"/>
      <c r="Q86" s="51"/>
      <c r="R86" s="51"/>
      <c r="S86" s="51"/>
      <c r="T86" s="8"/>
      <c r="U86" s="8"/>
      <c r="V86" s="8"/>
      <c r="W86" s="8"/>
      <c r="X86" s="8"/>
      <c r="Y86" s="8"/>
      <c r="Z86" s="8"/>
      <c r="AA86" s="8"/>
      <c r="AB86" s="8"/>
      <c r="AC86" s="8"/>
      <c r="AD86" s="8"/>
      <c r="AE86" s="8"/>
      <c r="AF86" s="8"/>
      <c r="AG86" s="8"/>
      <c r="AH86" s="8"/>
      <c r="AI86" s="8"/>
    </row>
    <row r="87" spans="1:35" ht="12" customHeight="1">
      <c r="A87" s="254"/>
      <c r="B87" s="51"/>
      <c r="C87" s="51"/>
      <c r="D87" s="51"/>
      <c r="E87" s="51"/>
      <c r="F87" s="51"/>
      <c r="G87" s="51"/>
      <c r="H87" s="51"/>
      <c r="I87" s="51"/>
      <c r="J87" s="51"/>
      <c r="K87" s="51"/>
      <c r="L87" s="51"/>
      <c r="M87" s="51"/>
      <c r="N87" s="51"/>
      <c r="O87" s="51"/>
      <c r="P87" s="51"/>
      <c r="Q87" s="51"/>
      <c r="R87" s="51"/>
      <c r="S87" s="51"/>
      <c r="T87" s="8"/>
      <c r="U87" s="8"/>
      <c r="V87" s="8"/>
      <c r="W87" s="8"/>
      <c r="X87" s="8"/>
      <c r="Y87" s="8"/>
      <c r="Z87" s="8"/>
      <c r="AA87" s="8"/>
      <c r="AB87" s="8"/>
      <c r="AC87" s="8"/>
      <c r="AD87" s="8"/>
      <c r="AE87" s="8"/>
      <c r="AF87" s="8"/>
      <c r="AG87" s="8"/>
      <c r="AH87" s="8"/>
      <c r="AI87" s="8"/>
    </row>
    <row r="88" spans="1:35" ht="12" customHeight="1">
      <c r="A88" s="254"/>
      <c r="B88" s="51"/>
      <c r="C88" s="51"/>
      <c r="D88" s="51"/>
      <c r="E88" s="51"/>
      <c r="F88" s="51"/>
      <c r="G88" s="51"/>
      <c r="H88" s="51"/>
      <c r="I88" s="51"/>
      <c r="J88" s="51"/>
      <c r="K88" s="51"/>
      <c r="L88" s="51"/>
      <c r="M88" s="51"/>
      <c r="N88" s="51"/>
      <c r="O88" s="51"/>
      <c r="P88" s="51"/>
      <c r="Q88" s="51"/>
      <c r="R88" s="51"/>
      <c r="S88" s="51"/>
      <c r="T88" s="8"/>
      <c r="U88" s="8"/>
      <c r="V88" s="8"/>
      <c r="W88" s="8"/>
      <c r="X88" s="8"/>
      <c r="Y88" s="8"/>
      <c r="Z88" s="8"/>
      <c r="AA88" s="8"/>
      <c r="AB88" s="8"/>
      <c r="AC88" s="8"/>
      <c r="AD88" s="8"/>
      <c r="AE88" s="8"/>
      <c r="AF88" s="8"/>
      <c r="AG88" s="8"/>
      <c r="AH88" s="8"/>
      <c r="AI88" s="8"/>
    </row>
    <row r="89" spans="1:35" ht="12" customHeight="1">
      <c r="A89" s="254"/>
      <c r="B89" s="51"/>
      <c r="C89" s="51"/>
      <c r="D89" s="51"/>
      <c r="E89" s="51"/>
      <c r="F89" s="51"/>
      <c r="G89" s="51"/>
      <c r="H89" s="51"/>
      <c r="I89" s="51"/>
      <c r="J89" s="51"/>
      <c r="K89" s="51"/>
      <c r="L89" s="51"/>
      <c r="M89" s="51"/>
      <c r="N89" s="51"/>
      <c r="O89" s="51"/>
      <c r="P89" s="51"/>
      <c r="Q89" s="51"/>
      <c r="R89" s="51"/>
      <c r="S89" s="51"/>
      <c r="T89" s="8"/>
      <c r="U89" s="8"/>
      <c r="V89" s="8"/>
      <c r="W89" s="8"/>
      <c r="X89" s="8"/>
      <c r="Y89" s="8"/>
      <c r="Z89" s="8"/>
      <c r="AA89" s="8"/>
      <c r="AB89" s="8"/>
      <c r="AC89" s="8"/>
      <c r="AD89" s="8"/>
      <c r="AE89" s="8"/>
      <c r="AF89" s="8"/>
      <c r="AG89" s="8"/>
      <c r="AH89" s="8"/>
      <c r="AI89" s="8"/>
    </row>
    <row r="90" spans="1:35" ht="12" customHeight="1">
      <c r="A90" s="254"/>
      <c r="B90" s="51"/>
      <c r="C90" s="51"/>
      <c r="D90" s="51"/>
      <c r="E90" s="51"/>
      <c r="F90" s="51"/>
      <c r="G90" s="51"/>
      <c r="H90" s="51"/>
      <c r="I90" s="51"/>
      <c r="J90" s="51"/>
      <c r="K90" s="51"/>
      <c r="L90" s="51"/>
      <c r="M90" s="51"/>
      <c r="N90" s="51"/>
      <c r="O90" s="51"/>
      <c r="P90" s="51"/>
      <c r="Q90" s="51"/>
      <c r="R90" s="51"/>
      <c r="S90" s="51"/>
      <c r="T90" s="8"/>
      <c r="U90" s="8"/>
      <c r="V90" s="8"/>
      <c r="W90" s="8"/>
      <c r="X90" s="8"/>
      <c r="Y90" s="8"/>
      <c r="Z90" s="8"/>
      <c r="AA90" s="8"/>
      <c r="AB90" s="8"/>
      <c r="AC90" s="8"/>
      <c r="AD90" s="8"/>
      <c r="AE90" s="8"/>
      <c r="AF90" s="8"/>
      <c r="AG90" s="8"/>
      <c r="AH90" s="8"/>
      <c r="AI90" s="8"/>
    </row>
    <row r="91" spans="1:35" ht="12" customHeight="1">
      <c r="A91" s="254"/>
      <c r="B91" s="51"/>
      <c r="C91" s="51"/>
      <c r="D91" s="51"/>
      <c r="E91" s="51"/>
      <c r="F91" s="51"/>
      <c r="G91" s="51"/>
      <c r="H91" s="51"/>
      <c r="I91" s="51"/>
      <c r="J91" s="51"/>
      <c r="K91" s="51"/>
      <c r="L91" s="51"/>
      <c r="M91" s="51"/>
      <c r="N91" s="51"/>
      <c r="O91" s="51"/>
      <c r="P91" s="51"/>
      <c r="Q91" s="51"/>
      <c r="R91" s="51"/>
      <c r="S91" s="51"/>
      <c r="T91" s="8"/>
      <c r="U91" s="8"/>
      <c r="V91" s="8"/>
      <c r="W91" s="8"/>
      <c r="X91" s="8"/>
      <c r="Y91" s="8"/>
      <c r="Z91" s="8"/>
      <c r="AA91" s="8"/>
      <c r="AB91" s="8"/>
      <c r="AC91" s="8"/>
      <c r="AD91" s="8"/>
      <c r="AE91" s="8"/>
      <c r="AF91" s="8"/>
      <c r="AG91" s="8"/>
      <c r="AH91" s="8"/>
      <c r="AI91" s="8"/>
    </row>
    <row r="92" spans="1:35" ht="12" customHeight="1">
      <c r="A92" s="254"/>
      <c r="B92" s="51"/>
      <c r="C92" s="51"/>
      <c r="D92" s="51"/>
      <c r="E92" s="51"/>
      <c r="F92" s="51"/>
      <c r="G92" s="51"/>
      <c r="H92" s="51"/>
      <c r="I92" s="51"/>
      <c r="J92" s="51"/>
      <c r="K92" s="51"/>
      <c r="L92" s="51"/>
      <c r="M92" s="51"/>
      <c r="N92" s="51"/>
      <c r="O92" s="51"/>
      <c r="P92" s="51"/>
      <c r="Q92" s="51"/>
      <c r="R92" s="51"/>
      <c r="S92" s="51"/>
      <c r="T92" s="8"/>
      <c r="U92" s="8"/>
      <c r="V92" s="8"/>
      <c r="W92" s="8"/>
      <c r="X92" s="8"/>
      <c r="Y92" s="8"/>
      <c r="Z92" s="8"/>
      <c r="AA92" s="8"/>
      <c r="AB92" s="8"/>
      <c r="AC92" s="8"/>
      <c r="AD92" s="8"/>
      <c r="AE92" s="8"/>
      <c r="AF92" s="8"/>
      <c r="AG92" s="8"/>
      <c r="AH92" s="8"/>
      <c r="AI92" s="8"/>
    </row>
    <row r="93" spans="1:35" ht="12" customHeight="1">
      <c r="A93" s="254"/>
      <c r="B93" s="51"/>
      <c r="C93" s="51"/>
      <c r="D93" s="51"/>
      <c r="E93" s="51"/>
      <c r="F93" s="51"/>
      <c r="G93" s="51"/>
      <c r="H93" s="51"/>
      <c r="I93" s="51"/>
      <c r="J93" s="51"/>
      <c r="K93" s="51"/>
      <c r="L93" s="51"/>
      <c r="M93" s="51"/>
      <c r="N93" s="51"/>
      <c r="O93" s="51"/>
      <c r="P93" s="51"/>
      <c r="Q93" s="51"/>
      <c r="R93" s="51"/>
      <c r="S93" s="51"/>
      <c r="T93" s="8"/>
      <c r="U93" s="8"/>
      <c r="V93" s="8"/>
      <c r="W93" s="8"/>
      <c r="X93" s="8"/>
      <c r="Y93" s="8"/>
      <c r="Z93" s="8"/>
      <c r="AA93" s="8"/>
      <c r="AB93" s="8"/>
      <c r="AC93" s="8"/>
      <c r="AD93" s="8"/>
      <c r="AE93" s="8"/>
      <c r="AF93" s="8"/>
      <c r="AG93" s="8"/>
      <c r="AH93" s="8"/>
      <c r="AI93" s="8"/>
    </row>
    <row r="94" spans="1:35" ht="12" customHeight="1">
      <c r="A94" s="254"/>
      <c r="B94" s="51"/>
      <c r="C94" s="51"/>
      <c r="D94" s="51"/>
      <c r="E94" s="51"/>
      <c r="F94" s="51"/>
      <c r="G94" s="51"/>
      <c r="H94" s="51"/>
      <c r="I94" s="51"/>
      <c r="J94" s="51"/>
      <c r="K94" s="51"/>
      <c r="L94" s="51"/>
      <c r="M94" s="51"/>
      <c r="N94" s="51"/>
      <c r="O94" s="51"/>
      <c r="P94" s="51"/>
      <c r="Q94" s="51"/>
      <c r="R94" s="51"/>
      <c r="S94" s="51"/>
      <c r="T94" s="8"/>
      <c r="U94" s="8"/>
      <c r="V94" s="8"/>
      <c r="W94" s="8"/>
      <c r="X94" s="8"/>
      <c r="Y94" s="8"/>
      <c r="Z94" s="8"/>
      <c r="AA94" s="8"/>
      <c r="AB94" s="8"/>
      <c r="AC94" s="8"/>
      <c r="AD94" s="8"/>
      <c r="AE94" s="8"/>
      <c r="AF94" s="8"/>
      <c r="AG94" s="8"/>
      <c r="AH94" s="8"/>
      <c r="AI94" s="8"/>
    </row>
    <row r="95" spans="1:35" ht="12" customHeight="1">
      <c r="A95" s="254"/>
      <c r="B95" s="51"/>
      <c r="C95" s="51"/>
      <c r="D95" s="51"/>
      <c r="E95" s="51"/>
      <c r="F95" s="51"/>
      <c r="G95" s="51"/>
      <c r="H95" s="51"/>
      <c r="I95" s="51"/>
      <c r="J95" s="51"/>
      <c r="K95" s="51"/>
      <c r="L95" s="51"/>
      <c r="M95" s="51"/>
      <c r="N95" s="51"/>
      <c r="O95" s="51"/>
      <c r="P95" s="51"/>
      <c r="Q95" s="51"/>
      <c r="R95" s="51"/>
      <c r="S95" s="51"/>
      <c r="T95" s="8"/>
      <c r="U95" s="8"/>
      <c r="V95" s="8"/>
      <c r="W95" s="8"/>
      <c r="X95" s="8"/>
      <c r="Y95" s="8"/>
      <c r="Z95" s="8"/>
      <c r="AA95" s="8"/>
      <c r="AB95" s="8"/>
      <c r="AC95" s="8"/>
      <c r="AD95" s="8"/>
      <c r="AE95" s="8"/>
      <c r="AF95" s="8"/>
      <c r="AG95" s="8"/>
      <c r="AH95" s="8"/>
      <c r="AI95" s="8"/>
    </row>
    <row r="96" spans="1:35" ht="12" customHeight="1">
      <c r="A96" s="254"/>
      <c r="B96" s="51"/>
      <c r="C96" s="51"/>
      <c r="D96" s="51"/>
      <c r="E96" s="51"/>
      <c r="F96" s="51"/>
      <c r="G96" s="51"/>
      <c r="H96" s="51"/>
      <c r="I96" s="51"/>
      <c r="J96" s="51"/>
      <c r="K96" s="51"/>
      <c r="L96" s="51"/>
      <c r="M96" s="51"/>
      <c r="N96" s="51"/>
      <c r="O96" s="51"/>
      <c r="P96" s="51"/>
      <c r="Q96" s="51"/>
      <c r="R96" s="51"/>
      <c r="S96" s="51"/>
      <c r="T96" s="8"/>
      <c r="U96" s="8"/>
      <c r="V96" s="8"/>
      <c r="W96" s="8"/>
      <c r="X96" s="8"/>
      <c r="Y96" s="8"/>
      <c r="Z96" s="8"/>
      <c r="AA96" s="8"/>
      <c r="AB96" s="8"/>
      <c r="AC96" s="8"/>
      <c r="AD96" s="8"/>
      <c r="AE96" s="8"/>
      <c r="AF96" s="8"/>
      <c r="AG96" s="8"/>
      <c r="AH96" s="8"/>
      <c r="AI96" s="8"/>
    </row>
    <row r="97" spans="1:35" ht="12" customHeight="1">
      <c r="A97" s="254"/>
      <c r="B97" s="51"/>
      <c r="C97" s="51"/>
      <c r="D97" s="51"/>
      <c r="E97" s="51"/>
      <c r="F97" s="51"/>
      <c r="G97" s="51"/>
      <c r="H97" s="51"/>
      <c r="I97" s="51"/>
      <c r="J97" s="51"/>
      <c r="K97" s="51"/>
      <c r="L97" s="51"/>
      <c r="M97" s="51"/>
      <c r="N97" s="51"/>
      <c r="O97" s="51"/>
      <c r="P97" s="51"/>
      <c r="Q97" s="51"/>
      <c r="R97" s="51"/>
      <c r="S97" s="51"/>
      <c r="T97" s="8"/>
      <c r="U97" s="8"/>
      <c r="V97" s="8"/>
      <c r="W97" s="8"/>
      <c r="X97" s="8"/>
      <c r="Y97" s="8"/>
      <c r="Z97" s="8"/>
      <c r="AA97" s="8"/>
      <c r="AB97" s="8"/>
      <c r="AC97" s="8"/>
      <c r="AD97" s="8"/>
      <c r="AE97" s="8"/>
      <c r="AF97" s="8"/>
      <c r="AG97" s="8"/>
      <c r="AH97" s="8"/>
      <c r="AI97" s="8"/>
    </row>
    <row r="98" spans="1:35" ht="12" customHeight="1">
      <c r="A98" s="254"/>
      <c r="B98" s="51"/>
      <c r="C98" s="51"/>
      <c r="D98" s="51"/>
      <c r="E98" s="51"/>
      <c r="F98" s="51"/>
      <c r="G98" s="51"/>
      <c r="H98" s="51"/>
      <c r="I98" s="51"/>
      <c r="J98" s="51"/>
      <c r="K98" s="51"/>
      <c r="L98" s="51"/>
      <c r="M98" s="51"/>
      <c r="N98" s="51"/>
      <c r="O98" s="51"/>
      <c r="P98" s="51"/>
      <c r="Q98" s="51"/>
      <c r="R98" s="51"/>
      <c r="S98" s="51"/>
      <c r="T98" s="8"/>
      <c r="U98" s="8"/>
      <c r="V98" s="8"/>
      <c r="W98" s="8"/>
      <c r="X98" s="8"/>
      <c r="Y98" s="8"/>
      <c r="Z98" s="8"/>
      <c r="AA98" s="8"/>
      <c r="AB98" s="8"/>
      <c r="AC98" s="8"/>
      <c r="AD98" s="8"/>
      <c r="AE98" s="8"/>
      <c r="AF98" s="8"/>
      <c r="AG98" s="8"/>
      <c r="AH98" s="8"/>
      <c r="AI98" s="8"/>
    </row>
    <row r="99" spans="1:35" ht="12" customHeight="1">
      <c r="A99" s="254"/>
      <c r="B99" s="51"/>
      <c r="C99" s="51"/>
      <c r="D99" s="51"/>
      <c r="E99" s="51"/>
      <c r="F99" s="51"/>
      <c r="G99" s="51"/>
      <c r="H99" s="51"/>
      <c r="I99" s="51"/>
      <c r="J99" s="51"/>
      <c r="K99" s="51"/>
      <c r="L99" s="51"/>
      <c r="M99" s="51"/>
      <c r="N99" s="51"/>
      <c r="O99" s="51"/>
      <c r="P99" s="51"/>
      <c r="Q99" s="51"/>
      <c r="R99" s="51"/>
      <c r="S99" s="51"/>
      <c r="T99" s="8"/>
      <c r="U99" s="8"/>
      <c r="V99" s="8"/>
      <c r="W99" s="8"/>
      <c r="X99" s="8"/>
      <c r="Y99" s="8"/>
      <c r="Z99" s="8"/>
      <c r="AA99" s="8"/>
      <c r="AB99" s="8"/>
      <c r="AC99" s="8"/>
      <c r="AD99" s="8"/>
      <c r="AE99" s="8"/>
      <c r="AF99" s="8"/>
      <c r="AG99" s="8"/>
      <c r="AH99" s="8"/>
      <c r="AI99" s="8"/>
    </row>
    <row r="100" spans="1:35" ht="12" customHeight="1">
      <c r="A100" s="254"/>
      <c r="B100" s="51"/>
      <c r="C100" s="51"/>
      <c r="D100" s="51"/>
      <c r="E100" s="51"/>
      <c r="F100" s="51"/>
      <c r="G100" s="51"/>
      <c r="H100" s="51"/>
      <c r="I100" s="51"/>
      <c r="J100" s="51"/>
      <c r="K100" s="51"/>
      <c r="L100" s="51"/>
      <c r="M100" s="51"/>
      <c r="N100" s="51"/>
      <c r="O100" s="51"/>
      <c r="P100" s="51"/>
      <c r="Q100" s="51"/>
      <c r="R100" s="51"/>
      <c r="S100" s="51"/>
      <c r="T100" s="8"/>
      <c r="U100" s="8"/>
      <c r="V100" s="8"/>
      <c r="W100" s="8"/>
      <c r="X100" s="8"/>
      <c r="Y100" s="8"/>
      <c r="Z100" s="8"/>
      <c r="AA100" s="8"/>
      <c r="AB100" s="8"/>
      <c r="AC100" s="8"/>
      <c r="AD100" s="8"/>
      <c r="AE100" s="8"/>
      <c r="AF100" s="8"/>
      <c r="AG100" s="8"/>
      <c r="AH100" s="8"/>
      <c r="AI100" s="8"/>
    </row>
    <row r="101" spans="1:35" ht="12" customHeight="1">
      <c r="A101" s="254"/>
      <c r="B101" s="51"/>
      <c r="C101" s="51"/>
      <c r="D101" s="51"/>
      <c r="E101" s="51"/>
      <c r="F101" s="51"/>
      <c r="G101" s="51"/>
      <c r="H101" s="51"/>
      <c r="I101" s="51"/>
      <c r="J101" s="51"/>
      <c r="K101" s="51"/>
      <c r="L101" s="51"/>
      <c r="M101" s="51"/>
      <c r="N101" s="51"/>
      <c r="O101" s="51"/>
      <c r="P101" s="51"/>
      <c r="Q101" s="51"/>
      <c r="R101" s="51"/>
      <c r="S101" s="51"/>
      <c r="T101" s="8"/>
      <c r="U101" s="8"/>
      <c r="V101" s="8"/>
      <c r="W101" s="8"/>
      <c r="X101" s="8"/>
      <c r="Y101" s="8"/>
      <c r="Z101" s="8"/>
      <c r="AA101" s="8"/>
      <c r="AB101" s="8"/>
      <c r="AC101" s="8"/>
      <c r="AD101" s="8"/>
      <c r="AE101" s="8"/>
      <c r="AF101" s="8"/>
      <c r="AG101" s="8"/>
      <c r="AH101" s="8"/>
      <c r="AI101" s="8"/>
    </row>
    <row r="102" spans="1:35" ht="12" customHeight="1">
      <c r="A102" s="254"/>
      <c r="B102" s="51"/>
      <c r="C102" s="51"/>
      <c r="D102" s="51"/>
      <c r="E102" s="51"/>
      <c r="F102" s="51"/>
      <c r="G102" s="51"/>
      <c r="H102" s="51"/>
      <c r="I102" s="51"/>
      <c r="J102" s="51"/>
      <c r="K102" s="51"/>
      <c r="L102" s="51"/>
      <c r="M102" s="51"/>
      <c r="N102" s="51"/>
      <c r="O102" s="51"/>
      <c r="P102" s="51"/>
      <c r="Q102" s="51"/>
      <c r="R102" s="51"/>
      <c r="S102" s="51"/>
      <c r="T102" s="8"/>
      <c r="U102" s="8"/>
      <c r="V102" s="8"/>
      <c r="W102" s="8"/>
      <c r="X102" s="8"/>
      <c r="Y102" s="8"/>
      <c r="Z102" s="8"/>
      <c r="AA102" s="8"/>
      <c r="AB102" s="8"/>
      <c r="AC102" s="8"/>
      <c r="AD102" s="8"/>
      <c r="AE102" s="8"/>
      <c r="AF102" s="8"/>
      <c r="AG102" s="8"/>
      <c r="AH102" s="8"/>
      <c r="AI102" s="8"/>
    </row>
    <row r="103" spans="1:35" ht="12" customHeight="1">
      <c r="A103" s="254"/>
      <c r="B103" s="51"/>
      <c r="C103" s="51"/>
      <c r="D103" s="51"/>
      <c r="E103" s="51"/>
      <c r="F103" s="51"/>
      <c r="G103" s="51"/>
      <c r="H103" s="51"/>
      <c r="I103" s="51"/>
      <c r="J103" s="51"/>
      <c r="K103" s="51"/>
      <c r="L103" s="51"/>
      <c r="M103" s="51"/>
      <c r="N103" s="51"/>
      <c r="O103" s="51"/>
      <c r="P103" s="51"/>
      <c r="Q103" s="51"/>
      <c r="R103" s="51"/>
      <c r="S103" s="51"/>
      <c r="T103" s="8"/>
      <c r="U103" s="8"/>
      <c r="V103" s="8"/>
      <c r="W103" s="8"/>
      <c r="X103" s="8"/>
      <c r="Y103" s="8"/>
      <c r="Z103" s="8"/>
      <c r="AA103" s="8"/>
      <c r="AB103" s="8"/>
      <c r="AC103" s="8"/>
      <c r="AD103" s="8"/>
      <c r="AE103" s="8"/>
      <c r="AF103" s="8"/>
      <c r="AG103" s="8"/>
      <c r="AH103" s="8"/>
      <c r="AI103" s="8"/>
    </row>
    <row r="104" spans="1:35" ht="12" customHeight="1">
      <c r="A104" s="254"/>
      <c r="B104" s="51"/>
      <c r="C104" s="51"/>
      <c r="D104" s="51"/>
      <c r="E104" s="51"/>
      <c r="F104" s="51"/>
      <c r="G104" s="51"/>
      <c r="H104" s="51"/>
      <c r="I104" s="51"/>
      <c r="J104" s="51"/>
      <c r="K104" s="51"/>
      <c r="L104" s="51"/>
      <c r="M104" s="51"/>
      <c r="N104" s="51"/>
      <c r="O104" s="51"/>
      <c r="P104" s="51"/>
      <c r="Q104" s="51"/>
      <c r="R104" s="51"/>
      <c r="S104" s="51"/>
      <c r="T104" s="8"/>
      <c r="U104" s="8"/>
      <c r="V104" s="8"/>
      <c r="W104" s="8"/>
      <c r="X104" s="8"/>
      <c r="Y104" s="8"/>
      <c r="Z104" s="8"/>
      <c r="AA104" s="8"/>
      <c r="AB104" s="8"/>
      <c r="AC104" s="8"/>
      <c r="AD104" s="8"/>
      <c r="AE104" s="8"/>
      <c r="AF104" s="8"/>
      <c r="AG104" s="8"/>
      <c r="AH104" s="8"/>
      <c r="AI104" s="8"/>
    </row>
    <row r="105" spans="1:35" ht="12" customHeight="1">
      <c r="A105" s="254"/>
      <c r="B105" s="51"/>
      <c r="C105" s="51"/>
      <c r="D105" s="51"/>
      <c r="E105" s="51"/>
      <c r="F105" s="51"/>
      <c r="G105" s="51"/>
      <c r="H105" s="51"/>
      <c r="I105" s="51"/>
      <c r="J105" s="51"/>
      <c r="K105" s="51"/>
      <c r="L105" s="51"/>
      <c r="M105" s="51"/>
      <c r="N105" s="51"/>
      <c r="O105" s="51"/>
      <c r="P105" s="51"/>
      <c r="Q105" s="51"/>
      <c r="R105" s="51"/>
      <c r="S105" s="51"/>
      <c r="T105" s="8"/>
      <c r="U105" s="8"/>
      <c r="V105" s="8"/>
      <c r="W105" s="8"/>
      <c r="X105" s="8"/>
      <c r="Y105" s="8"/>
      <c r="Z105" s="8"/>
      <c r="AA105" s="8"/>
      <c r="AB105" s="8"/>
      <c r="AC105" s="8"/>
      <c r="AD105" s="8"/>
      <c r="AE105" s="8"/>
      <c r="AF105" s="8"/>
      <c r="AG105" s="8"/>
      <c r="AH105" s="8"/>
      <c r="AI105" s="8"/>
    </row>
    <row r="106" spans="1:35" ht="12" customHeight="1">
      <c r="A106" s="254"/>
      <c r="B106" s="51"/>
      <c r="C106" s="51"/>
      <c r="D106" s="51"/>
      <c r="E106" s="51"/>
      <c r="F106" s="51"/>
      <c r="G106" s="51"/>
      <c r="H106" s="51"/>
      <c r="I106" s="51"/>
      <c r="J106" s="51"/>
      <c r="K106" s="51"/>
      <c r="L106" s="51"/>
      <c r="M106" s="51"/>
      <c r="N106" s="51"/>
      <c r="O106" s="51"/>
      <c r="P106" s="51"/>
      <c r="Q106" s="51"/>
      <c r="R106" s="51"/>
      <c r="S106" s="51"/>
      <c r="T106" s="8"/>
      <c r="U106" s="8"/>
      <c r="V106" s="8"/>
      <c r="W106" s="8"/>
      <c r="X106" s="8"/>
      <c r="Y106" s="8"/>
      <c r="Z106" s="8"/>
      <c r="AA106" s="8"/>
      <c r="AB106" s="8"/>
      <c r="AC106" s="8"/>
      <c r="AD106" s="8"/>
      <c r="AE106" s="8"/>
      <c r="AF106" s="8"/>
      <c r="AG106" s="8"/>
      <c r="AH106" s="8"/>
      <c r="AI106" s="8"/>
    </row>
    <row r="107" spans="1:35" ht="12" customHeight="1">
      <c r="A107" s="254"/>
      <c r="B107" s="51"/>
      <c r="C107" s="51"/>
      <c r="D107" s="51"/>
      <c r="E107" s="51"/>
      <c r="F107" s="51"/>
      <c r="G107" s="51"/>
      <c r="H107" s="51"/>
      <c r="I107" s="51"/>
      <c r="J107" s="51"/>
      <c r="K107" s="51"/>
      <c r="L107" s="51"/>
      <c r="M107" s="51"/>
      <c r="N107" s="51"/>
      <c r="O107" s="51"/>
      <c r="P107" s="51"/>
      <c r="Q107" s="51"/>
      <c r="R107" s="51"/>
      <c r="S107" s="51"/>
      <c r="T107" s="8"/>
      <c r="U107" s="8"/>
      <c r="V107" s="8"/>
      <c r="W107" s="8"/>
      <c r="X107" s="8"/>
      <c r="Y107" s="8"/>
      <c r="Z107" s="8"/>
      <c r="AA107" s="8"/>
      <c r="AB107" s="8"/>
      <c r="AC107" s="8"/>
      <c r="AD107" s="8"/>
      <c r="AE107" s="8"/>
      <c r="AF107" s="8"/>
      <c r="AG107" s="8"/>
      <c r="AH107" s="8"/>
      <c r="AI107" s="8"/>
    </row>
    <row r="108" spans="1:35" ht="12" customHeight="1">
      <c r="A108" s="254"/>
      <c r="B108" s="51"/>
      <c r="C108" s="51"/>
      <c r="D108" s="51"/>
      <c r="E108" s="51"/>
      <c r="F108" s="51"/>
      <c r="G108" s="51"/>
      <c r="H108" s="51"/>
      <c r="I108" s="51"/>
      <c r="J108" s="51"/>
      <c r="K108" s="51"/>
      <c r="L108" s="51"/>
      <c r="M108" s="51"/>
      <c r="N108" s="51"/>
      <c r="O108" s="51"/>
      <c r="P108" s="51"/>
      <c r="Q108" s="51"/>
      <c r="R108" s="51"/>
      <c r="S108" s="51"/>
      <c r="T108" s="8"/>
      <c r="U108" s="8"/>
      <c r="V108" s="8"/>
      <c r="W108" s="8"/>
      <c r="X108" s="8"/>
      <c r="Y108" s="8"/>
      <c r="Z108" s="8"/>
      <c r="AA108" s="8"/>
      <c r="AB108" s="8"/>
      <c r="AC108" s="8"/>
      <c r="AD108" s="8"/>
      <c r="AE108" s="8"/>
      <c r="AF108" s="8"/>
      <c r="AG108" s="8"/>
      <c r="AH108" s="8"/>
      <c r="AI108" s="8"/>
    </row>
    <row r="109" spans="1:35" ht="12" customHeight="1">
      <c r="A109" s="254"/>
      <c r="B109" s="51"/>
      <c r="C109" s="51"/>
      <c r="D109" s="51"/>
      <c r="E109" s="51"/>
      <c r="F109" s="51"/>
      <c r="G109" s="51"/>
      <c r="H109" s="51"/>
      <c r="I109" s="51"/>
      <c r="J109" s="51"/>
      <c r="K109" s="51"/>
      <c r="L109" s="51"/>
      <c r="M109" s="51"/>
      <c r="N109" s="51"/>
      <c r="O109" s="51"/>
      <c r="P109" s="51"/>
      <c r="Q109" s="51"/>
      <c r="R109" s="51"/>
      <c r="S109" s="51"/>
      <c r="T109" s="8"/>
      <c r="U109" s="8"/>
      <c r="V109" s="8"/>
      <c r="W109" s="8"/>
      <c r="X109" s="8"/>
      <c r="Y109" s="8"/>
      <c r="Z109" s="8"/>
      <c r="AA109" s="8"/>
      <c r="AB109" s="8"/>
      <c r="AC109" s="8"/>
      <c r="AD109" s="8"/>
      <c r="AE109" s="8"/>
      <c r="AF109" s="8"/>
      <c r="AG109" s="8"/>
      <c r="AH109" s="8"/>
      <c r="AI109" s="8"/>
    </row>
    <row r="110" spans="1:35" ht="12" customHeight="1">
      <c r="A110" s="254"/>
      <c r="B110" s="51"/>
      <c r="C110" s="51"/>
      <c r="D110" s="51"/>
      <c r="E110" s="51"/>
      <c r="F110" s="51"/>
      <c r="G110" s="51"/>
      <c r="H110" s="51"/>
      <c r="I110" s="51"/>
      <c r="J110" s="51"/>
      <c r="K110" s="51"/>
      <c r="L110" s="51"/>
      <c r="M110" s="51"/>
      <c r="N110" s="51"/>
      <c r="O110" s="51"/>
      <c r="P110" s="51"/>
      <c r="Q110" s="51"/>
      <c r="R110" s="51"/>
      <c r="S110" s="51"/>
      <c r="T110" s="8"/>
      <c r="U110" s="8"/>
      <c r="V110" s="8"/>
      <c r="W110" s="8"/>
      <c r="X110" s="8"/>
      <c r="Y110" s="8"/>
      <c r="Z110" s="8"/>
      <c r="AA110" s="8"/>
      <c r="AB110" s="8"/>
      <c r="AC110" s="8"/>
      <c r="AD110" s="8"/>
      <c r="AE110" s="8"/>
      <c r="AF110" s="8"/>
      <c r="AG110" s="8"/>
      <c r="AH110" s="8"/>
      <c r="AI110" s="8"/>
    </row>
    <row r="111" spans="1:35" ht="12" customHeight="1">
      <c r="A111" s="254"/>
      <c r="B111" s="51"/>
      <c r="C111" s="51"/>
      <c r="D111" s="51"/>
      <c r="E111" s="51"/>
      <c r="F111" s="51"/>
      <c r="G111" s="51"/>
      <c r="H111" s="51"/>
      <c r="I111" s="51"/>
      <c r="J111" s="51"/>
      <c r="K111" s="51"/>
      <c r="L111" s="51"/>
      <c r="M111" s="51"/>
      <c r="N111" s="51"/>
      <c r="O111" s="51"/>
      <c r="P111" s="51"/>
      <c r="Q111" s="51"/>
      <c r="R111" s="51"/>
      <c r="S111" s="51"/>
      <c r="T111" s="8"/>
      <c r="U111" s="8"/>
      <c r="V111" s="8"/>
      <c r="W111" s="8"/>
      <c r="X111" s="8"/>
      <c r="Y111" s="8"/>
      <c r="Z111" s="8"/>
      <c r="AA111" s="8"/>
      <c r="AB111" s="8"/>
      <c r="AC111" s="8"/>
      <c r="AD111" s="8"/>
      <c r="AE111" s="8"/>
      <c r="AF111" s="8"/>
      <c r="AG111" s="8"/>
      <c r="AH111" s="8"/>
      <c r="AI111" s="8"/>
    </row>
    <row r="112" spans="1:35" ht="12" customHeight="1">
      <c r="A112" s="254"/>
      <c r="B112" s="51"/>
      <c r="C112" s="51"/>
      <c r="D112" s="51"/>
      <c r="E112" s="51"/>
      <c r="F112" s="51"/>
      <c r="G112" s="51"/>
      <c r="H112" s="51"/>
      <c r="I112" s="51"/>
      <c r="J112" s="51"/>
      <c r="K112" s="51"/>
      <c r="L112" s="51"/>
      <c r="M112" s="51"/>
      <c r="N112" s="51"/>
      <c r="O112" s="51"/>
      <c r="P112" s="51"/>
      <c r="Q112" s="51"/>
      <c r="R112" s="51"/>
      <c r="S112" s="51"/>
      <c r="T112" s="8"/>
      <c r="U112" s="8"/>
      <c r="V112" s="8"/>
      <c r="W112" s="8"/>
      <c r="X112" s="8"/>
      <c r="Y112" s="8"/>
      <c r="Z112" s="8"/>
      <c r="AA112" s="8"/>
      <c r="AB112" s="8"/>
      <c r="AC112" s="8"/>
      <c r="AD112" s="8"/>
      <c r="AE112" s="8"/>
      <c r="AF112" s="8"/>
      <c r="AG112" s="8"/>
      <c r="AH112" s="8"/>
      <c r="AI112" s="8"/>
    </row>
    <row r="113" spans="1:35" ht="12" customHeight="1">
      <c r="A113" s="254"/>
      <c r="B113" s="51"/>
      <c r="C113" s="51"/>
      <c r="D113" s="51"/>
      <c r="E113" s="51"/>
      <c r="F113" s="51"/>
      <c r="G113" s="51"/>
      <c r="H113" s="51"/>
      <c r="I113" s="51"/>
      <c r="J113" s="51"/>
      <c r="K113" s="51"/>
      <c r="L113" s="51"/>
      <c r="M113" s="51"/>
      <c r="N113" s="51"/>
      <c r="O113" s="51"/>
      <c r="P113" s="51"/>
      <c r="Q113" s="51"/>
      <c r="R113" s="51"/>
      <c r="S113" s="51"/>
      <c r="T113" s="8"/>
      <c r="U113" s="8"/>
      <c r="V113" s="8"/>
      <c r="W113" s="8"/>
      <c r="X113" s="8"/>
      <c r="Y113" s="8"/>
      <c r="Z113" s="8"/>
      <c r="AA113" s="8"/>
      <c r="AB113" s="8"/>
      <c r="AC113" s="8"/>
      <c r="AD113" s="8"/>
      <c r="AE113" s="8"/>
      <c r="AF113" s="8"/>
      <c r="AG113" s="8"/>
      <c r="AH113" s="8"/>
      <c r="AI113" s="8"/>
    </row>
    <row r="114" spans="1:35" ht="12" customHeight="1">
      <c r="A114" s="254"/>
      <c r="B114" s="51"/>
      <c r="C114" s="51"/>
      <c r="D114" s="51"/>
      <c r="E114" s="51"/>
      <c r="F114" s="51"/>
      <c r="G114" s="51"/>
      <c r="H114" s="51"/>
      <c r="I114" s="51"/>
      <c r="J114" s="51"/>
      <c r="K114" s="51"/>
      <c r="L114" s="51"/>
      <c r="M114" s="51"/>
      <c r="N114" s="51"/>
      <c r="O114" s="51"/>
      <c r="P114" s="51"/>
      <c r="Q114" s="51"/>
      <c r="R114" s="51"/>
      <c r="S114" s="51"/>
      <c r="T114" s="8"/>
      <c r="U114" s="8"/>
      <c r="V114" s="8"/>
      <c r="W114" s="8"/>
      <c r="X114" s="8"/>
      <c r="Y114" s="8"/>
      <c r="Z114" s="8"/>
      <c r="AA114" s="8"/>
      <c r="AB114" s="8"/>
      <c r="AC114" s="8"/>
      <c r="AD114" s="8"/>
      <c r="AE114" s="8"/>
      <c r="AF114" s="8"/>
      <c r="AG114" s="8"/>
      <c r="AH114" s="8"/>
      <c r="AI114" s="8"/>
    </row>
    <row r="115" spans="1:35" ht="12" customHeight="1">
      <c r="A115" s="254"/>
      <c r="B115" s="51"/>
      <c r="C115" s="51"/>
      <c r="D115" s="51"/>
      <c r="E115" s="51"/>
      <c r="F115" s="51"/>
      <c r="G115" s="51"/>
      <c r="H115" s="51"/>
      <c r="I115" s="51"/>
      <c r="J115" s="51"/>
      <c r="K115" s="51"/>
      <c r="L115" s="51"/>
      <c r="M115" s="51"/>
      <c r="N115" s="51"/>
      <c r="O115" s="51"/>
      <c r="P115" s="51"/>
      <c r="Q115" s="51"/>
      <c r="R115" s="51"/>
      <c r="S115" s="51"/>
      <c r="T115" s="8"/>
      <c r="U115" s="8"/>
      <c r="V115" s="8"/>
      <c r="W115" s="8"/>
      <c r="X115" s="8"/>
      <c r="Y115" s="8"/>
      <c r="Z115" s="8"/>
      <c r="AA115" s="8"/>
      <c r="AB115" s="8"/>
      <c r="AC115" s="8"/>
      <c r="AD115" s="8"/>
      <c r="AE115" s="8"/>
      <c r="AF115" s="8"/>
      <c r="AG115" s="8"/>
      <c r="AH115" s="8"/>
      <c r="AI115" s="8"/>
    </row>
    <row r="116" spans="1:35" ht="12" customHeight="1">
      <c r="A116" s="254"/>
      <c r="B116" s="51"/>
      <c r="C116" s="51"/>
      <c r="D116" s="51"/>
      <c r="E116" s="51"/>
      <c r="F116" s="51"/>
      <c r="G116" s="51"/>
      <c r="H116" s="51"/>
      <c r="I116" s="51"/>
      <c r="J116" s="51"/>
      <c r="K116" s="51"/>
      <c r="L116" s="51"/>
      <c r="M116" s="51"/>
      <c r="N116" s="51"/>
      <c r="O116" s="51"/>
      <c r="P116" s="51"/>
      <c r="Q116" s="51"/>
      <c r="R116" s="51"/>
      <c r="S116" s="51"/>
      <c r="T116" s="8"/>
      <c r="U116" s="8"/>
      <c r="V116" s="8"/>
      <c r="W116" s="8"/>
      <c r="X116" s="8"/>
      <c r="Y116" s="8"/>
      <c r="Z116" s="8"/>
      <c r="AA116" s="8"/>
      <c r="AB116" s="8"/>
      <c r="AC116" s="8"/>
      <c r="AD116" s="8"/>
      <c r="AE116" s="8"/>
      <c r="AF116" s="8"/>
      <c r="AG116" s="8"/>
      <c r="AH116" s="8"/>
      <c r="AI116" s="8"/>
    </row>
    <row r="117" spans="1:35" ht="12" customHeight="1">
      <c r="A117" s="254"/>
      <c r="B117" s="51"/>
      <c r="C117" s="51"/>
      <c r="D117" s="51"/>
      <c r="E117" s="51"/>
      <c r="F117" s="51"/>
      <c r="G117" s="51"/>
      <c r="H117" s="51"/>
      <c r="I117" s="51"/>
      <c r="J117" s="51"/>
      <c r="K117" s="51"/>
      <c r="L117" s="51"/>
      <c r="M117" s="51"/>
      <c r="N117" s="51"/>
      <c r="O117" s="51"/>
      <c r="P117" s="51"/>
      <c r="Q117" s="51"/>
      <c r="R117" s="51"/>
      <c r="S117" s="51"/>
      <c r="T117" s="8"/>
      <c r="U117" s="8"/>
      <c r="V117" s="8"/>
      <c r="W117" s="8"/>
      <c r="X117" s="8"/>
      <c r="Y117" s="8"/>
      <c r="Z117" s="8"/>
      <c r="AA117" s="8"/>
      <c r="AB117" s="8"/>
      <c r="AC117" s="8"/>
      <c r="AD117" s="8"/>
      <c r="AE117" s="8"/>
      <c r="AF117" s="8"/>
      <c r="AG117" s="8"/>
      <c r="AH117" s="8"/>
      <c r="AI117" s="8"/>
    </row>
    <row r="118" spans="1:35" ht="12" customHeight="1">
      <c r="A118" s="254"/>
      <c r="B118" s="51"/>
      <c r="C118" s="51"/>
      <c r="D118" s="51"/>
      <c r="E118" s="51"/>
      <c r="F118" s="51"/>
      <c r="G118" s="51"/>
      <c r="H118" s="51"/>
      <c r="I118" s="51"/>
      <c r="J118" s="51"/>
      <c r="K118" s="51"/>
      <c r="L118" s="51"/>
      <c r="M118" s="51"/>
      <c r="N118" s="51"/>
      <c r="O118" s="51"/>
      <c r="P118" s="51"/>
      <c r="Q118" s="51"/>
      <c r="R118" s="51"/>
      <c r="S118" s="51"/>
      <c r="T118" s="8"/>
      <c r="U118" s="8"/>
      <c r="V118" s="8"/>
      <c r="W118" s="8"/>
      <c r="X118" s="8"/>
      <c r="Y118" s="8"/>
      <c r="Z118" s="8"/>
      <c r="AA118" s="8"/>
      <c r="AB118" s="8"/>
      <c r="AC118" s="8"/>
      <c r="AD118" s="8"/>
      <c r="AE118" s="8"/>
      <c r="AF118" s="8"/>
      <c r="AG118" s="8"/>
      <c r="AH118" s="8"/>
      <c r="AI118" s="8"/>
    </row>
    <row r="119" spans="1:35" ht="12" customHeight="1">
      <c r="A119" s="254"/>
      <c r="B119" s="51"/>
      <c r="C119" s="51"/>
      <c r="D119" s="51"/>
      <c r="E119" s="51"/>
      <c r="F119" s="51"/>
      <c r="G119" s="51"/>
      <c r="H119" s="51"/>
      <c r="I119" s="51"/>
      <c r="J119" s="51"/>
      <c r="K119" s="51"/>
      <c r="L119" s="51"/>
      <c r="M119" s="51"/>
      <c r="N119" s="51"/>
      <c r="O119" s="51"/>
      <c r="P119" s="51"/>
      <c r="Q119" s="51"/>
      <c r="R119" s="51"/>
      <c r="S119" s="51"/>
      <c r="T119" s="8"/>
      <c r="U119" s="8"/>
      <c r="V119" s="8"/>
      <c r="W119" s="8"/>
      <c r="X119" s="8"/>
      <c r="Y119" s="8"/>
      <c r="Z119" s="8"/>
      <c r="AA119" s="8"/>
      <c r="AB119" s="8"/>
      <c r="AC119" s="8"/>
      <c r="AD119" s="8"/>
      <c r="AE119" s="8"/>
      <c r="AF119" s="8"/>
      <c r="AG119" s="8"/>
      <c r="AH119" s="8"/>
      <c r="AI119" s="8"/>
    </row>
    <row r="120" spans="1:35" ht="12" customHeight="1">
      <c r="A120" s="254"/>
      <c r="B120" s="51"/>
      <c r="C120" s="51"/>
      <c r="D120" s="51"/>
      <c r="E120" s="51"/>
      <c r="F120" s="51"/>
      <c r="G120" s="51"/>
      <c r="H120" s="51"/>
      <c r="I120" s="51"/>
      <c r="J120" s="51"/>
      <c r="K120" s="51"/>
      <c r="L120" s="51"/>
      <c r="M120" s="51"/>
      <c r="N120" s="51"/>
      <c r="O120" s="51"/>
      <c r="P120" s="51"/>
      <c r="Q120" s="51"/>
      <c r="R120" s="51"/>
      <c r="S120" s="51"/>
      <c r="T120" s="8"/>
      <c r="U120" s="8"/>
      <c r="V120" s="8"/>
      <c r="W120" s="8"/>
      <c r="X120" s="8"/>
      <c r="Y120" s="8"/>
      <c r="Z120" s="8"/>
      <c r="AA120" s="8"/>
      <c r="AB120" s="8"/>
      <c r="AC120" s="8"/>
      <c r="AD120" s="8"/>
      <c r="AE120" s="8"/>
      <c r="AF120" s="8"/>
      <c r="AG120" s="8"/>
      <c r="AH120" s="8"/>
      <c r="AI120" s="8"/>
    </row>
    <row r="121" spans="1:35" ht="12" customHeight="1">
      <c r="A121" s="254"/>
      <c r="B121" s="51"/>
      <c r="C121" s="51"/>
      <c r="D121" s="51"/>
      <c r="E121" s="51"/>
      <c r="F121" s="51"/>
      <c r="G121" s="51"/>
      <c r="H121" s="51"/>
      <c r="I121" s="51"/>
      <c r="J121" s="51"/>
      <c r="K121" s="51"/>
      <c r="L121" s="51"/>
      <c r="M121" s="51"/>
      <c r="N121" s="51"/>
      <c r="O121" s="51"/>
      <c r="P121" s="51"/>
      <c r="Q121" s="51"/>
      <c r="R121" s="51"/>
      <c r="S121" s="51"/>
      <c r="T121" s="8"/>
      <c r="U121" s="8"/>
      <c r="V121" s="8"/>
      <c r="W121" s="8"/>
      <c r="X121" s="8"/>
      <c r="Y121" s="8"/>
      <c r="Z121" s="8"/>
      <c r="AA121" s="8"/>
      <c r="AB121" s="8"/>
      <c r="AC121" s="8"/>
      <c r="AD121" s="8"/>
      <c r="AE121" s="8"/>
      <c r="AF121" s="8"/>
      <c r="AG121" s="8"/>
      <c r="AH121" s="8"/>
      <c r="AI121" s="8"/>
    </row>
    <row r="122" spans="1:35" ht="12" customHeight="1">
      <c r="A122" s="254"/>
      <c r="B122" s="51"/>
      <c r="C122" s="51"/>
      <c r="D122" s="51"/>
      <c r="E122" s="51"/>
      <c r="F122" s="51"/>
      <c r="G122" s="51"/>
      <c r="H122" s="51"/>
      <c r="I122" s="51"/>
      <c r="J122" s="51"/>
      <c r="K122" s="51"/>
      <c r="L122" s="51"/>
      <c r="M122" s="51"/>
      <c r="N122" s="51"/>
      <c r="O122" s="51"/>
      <c r="P122" s="51"/>
      <c r="Q122" s="51"/>
      <c r="R122" s="51"/>
      <c r="S122" s="51"/>
      <c r="T122" s="8"/>
      <c r="U122" s="8"/>
      <c r="V122" s="8"/>
      <c r="W122" s="8"/>
      <c r="X122" s="8"/>
      <c r="Y122" s="8"/>
      <c r="Z122" s="8"/>
      <c r="AA122" s="8"/>
      <c r="AB122" s="8"/>
      <c r="AC122" s="8"/>
      <c r="AD122" s="8"/>
      <c r="AE122" s="8"/>
      <c r="AF122" s="8"/>
      <c r="AG122" s="8"/>
      <c r="AH122" s="8"/>
      <c r="AI122" s="8"/>
    </row>
    <row r="123" spans="1:35" ht="12" customHeight="1">
      <c r="A123" s="254"/>
      <c r="B123" s="51"/>
      <c r="C123" s="51"/>
      <c r="D123" s="51"/>
      <c r="E123" s="51"/>
      <c r="F123" s="51"/>
      <c r="G123" s="51"/>
      <c r="H123" s="51"/>
      <c r="I123" s="51"/>
      <c r="J123" s="51"/>
      <c r="K123" s="51"/>
      <c r="L123" s="51"/>
      <c r="M123" s="51"/>
      <c r="N123" s="51"/>
      <c r="O123" s="51"/>
      <c r="P123" s="51"/>
      <c r="Q123" s="51"/>
      <c r="R123" s="51"/>
      <c r="S123" s="51"/>
      <c r="T123" s="8"/>
      <c r="U123" s="8"/>
      <c r="V123" s="8"/>
      <c r="W123" s="8"/>
      <c r="X123" s="8"/>
      <c r="Y123" s="8"/>
      <c r="Z123" s="8"/>
      <c r="AA123" s="8"/>
      <c r="AB123" s="8"/>
      <c r="AC123" s="8"/>
      <c r="AD123" s="8"/>
      <c r="AE123" s="8"/>
      <c r="AF123" s="8"/>
      <c r="AG123" s="8"/>
      <c r="AH123" s="8"/>
      <c r="AI123" s="8"/>
    </row>
    <row r="124" spans="1:35" ht="12" customHeight="1">
      <c r="A124" s="254"/>
      <c r="B124" s="51"/>
      <c r="C124" s="51"/>
      <c r="D124" s="51"/>
      <c r="E124" s="51"/>
      <c r="F124" s="51"/>
      <c r="G124" s="51"/>
      <c r="H124" s="51"/>
      <c r="I124" s="51"/>
      <c r="J124" s="51"/>
      <c r="K124" s="51"/>
      <c r="L124" s="51"/>
      <c r="M124" s="51"/>
      <c r="N124" s="51"/>
      <c r="O124" s="51"/>
      <c r="P124" s="51"/>
      <c r="Q124" s="51"/>
      <c r="R124" s="51"/>
      <c r="S124" s="51"/>
      <c r="T124" s="8"/>
      <c r="U124" s="8"/>
      <c r="V124" s="8"/>
      <c r="W124" s="8"/>
      <c r="X124" s="8"/>
      <c r="Y124" s="8"/>
      <c r="Z124" s="8"/>
      <c r="AA124" s="8"/>
      <c r="AB124" s="8"/>
      <c r="AC124" s="8"/>
      <c r="AD124" s="8"/>
      <c r="AE124" s="8"/>
      <c r="AF124" s="8"/>
      <c r="AG124" s="8"/>
      <c r="AH124" s="8"/>
      <c r="AI124" s="8"/>
    </row>
    <row r="125" spans="1:35" ht="12" customHeight="1">
      <c r="A125" s="254"/>
      <c r="B125" s="51"/>
      <c r="C125" s="51"/>
      <c r="D125" s="51"/>
      <c r="E125" s="51"/>
      <c r="F125" s="51"/>
      <c r="G125" s="51"/>
      <c r="H125" s="51"/>
      <c r="I125" s="51"/>
      <c r="J125" s="51"/>
      <c r="K125" s="51"/>
      <c r="L125" s="51"/>
      <c r="M125" s="51"/>
      <c r="N125" s="51"/>
      <c r="O125" s="51"/>
      <c r="P125" s="51"/>
      <c r="Q125" s="51"/>
      <c r="R125" s="51"/>
      <c r="S125" s="51"/>
      <c r="T125" s="8"/>
      <c r="U125" s="8"/>
      <c r="V125" s="8"/>
      <c r="W125" s="8"/>
      <c r="X125" s="8"/>
      <c r="Y125" s="8"/>
      <c r="Z125" s="8"/>
      <c r="AA125" s="8"/>
      <c r="AB125" s="8"/>
      <c r="AC125" s="8"/>
      <c r="AD125" s="8"/>
      <c r="AE125" s="8"/>
      <c r="AF125" s="8"/>
      <c r="AG125" s="8"/>
      <c r="AH125" s="8"/>
      <c r="AI125" s="8"/>
    </row>
    <row r="126" spans="1:35" ht="12" customHeight="1">
      <c r="A126" s="254"/>
      <c r="B126" s="51"/>
      <c r="C126" s="51"/>
      <c r="D126" s="51"/>
      <c r="E126" s="51"/>
      <c r="F126" s="51"/>
      <c r="G126" s="51"/>
      <c r="H126" s="51"/>
      <c r="I126" s="51"/>
      <c r="J126" s="51"/>
      <c r="K126" s="51"/>
      <c r="L126" s="51"/>
      <c r="M126" s="51"/>
      <c r="N126" s="51"/>
      <c r="O126" s="51"/>
      <c r="P126" s="51"/>
      <c r="Q126" s="51"/>
      <c r="R126" s="51"/>
      <c r="S126" s="51"/>
      <c r="T126" s="8"/>
      <c r="U126" s="8"/>
      <c r="V126" s="8"/>
      <c r="W126" s="8"/>
      <c r="X126" s="8"/>
      <c r="Y126" s="8"/>
      <c r="Z126" s="8"/>
      <c r="AA126" s="8"/>
      <c r="AB126" s="8"/>
      <c r="AC126" s="8"/>
      <c r="AD126" s="8"/>
      <c r="AE126" s="8"/>
      <c r="AF126" s="8"/>
      <c r="AG126" s="8"/>
      <c r="AH126" s="8"/>
      <c r="AI126" s="8"/>
    </row>
    <row r="127" spans="1:35" ht="12" customHeight="1">
      <c r="A127" s="254"/>
      <c r="B127" s="51"/>
      <c r="C127" s="51"/>
      <c r="D127" s="51"/>
      <c r="E127" s="51"/>
      <c r="F127" s="51"/>
      <c r="G127" s="51"/>
      <c r="H127" s="51"/>
      <c r="I127" s="51"/>
      <c r="J127" s="51"/>
      <c r="K127" s="51"/>
      <c r="L127" s="51"/>
      <c r="M127" s="51"/>
      <c r="N127" s="51"/>
      <c r="O127" s="51"/>
      <c r="P127" s="51"/>
      <c r="Q127" s="51"/>
      <c r="R127" s="51"/>
      <c r="S127" s="51"/>
      <c r="T127" s="8"/>
      <c r="U127" s="8"/>
      <c r="V127" s="8"/>
      <c r="W127" s="8"/>
      <c r="X127" s="8"/>
      <c r="Y127" s="8"/>
      <c r="Z127" s="8"/>
      <c r="AA127" s="8"/>
      <c r="AB127" s="8"/>
      <c r="AC127" s="8"/>
      <c r="AD127" s="8"/>
      <c r="AE127" s="8"/>
      <c r="AF127" s="8"/>
      <c r="AG127" s="8"/>
      <c r="AH127" s="8"/>
      <c r="AI127" s="8"/>
    </row>
    <row r="128" spans="1:35" ht="12" customHeight="1">
      <c r="A128" s="254"/>
      <c r="B128" s="51"/>
      <c r="C128" s="51"/>
      <c r="D128" s="51"/>
      <c r="E128" s="51"/>
      <c r="F128" s="51"/>
      <c r="G128" s="51"/>
      <c r="H128" s="51"/>
      <c r="I128" s="51"/>
      <c r="J128" s="51"/>
      <c r="K128" s="51"/>
      <c r="L128" s="51"/>
      <c r="M128" s="51"/>
      <c r="N128" s="51"/>
      <c r="O128" s="51"/>
      <c r="P128" s="51"/>
      <c r="Q128" s="51"/>
      <c r="R128" s="51"/>
      <c r="S128" s="51"/>
      <c r="T128" s="8"/>
      <c r="U128" s="8"/>
      <c r="V128" s="8"/>
      <c r="W128" s="8"/>
      <c r="X128" s="8"/>
      <c r="Y128" s="8"/>
      <c r="Z128" s="8"/>
      <c r="AA128" s="8"/>
      <c r="AB128" s="8"/>
      <c r="AC128" s="8"/>
      <c r="AD128" s="8"/>
      <c r="AE128" s="8"/>
      <c r="AF128" s="8"/>
      <c r="AG128" s="8"/>
      <c r="AH128" s="8"/>
      <c r="AI128" s="8"/>
    </row>
    <row r="129" spans="1:35" ht="12" customHeight="1">
      <c r="A129" s="254"/>
      <c r="B129" s="51"/>
      <c r="C129" s="51"/>
      <c r="D129" s="51"/>
      <c r="E129" s="51"/>
      <c r="F129" s="51"/>
      <c r="G129" s="51"/>
      <c r="H129" s="51"/>
      <c r="I129" s="51"/>
      <c r="J129" s="51"/>
      <c r="K129" s="51"/>
      <c r="L129" s="51"/>
      <c r="M129" s="51"/>
      <c r="N129" s="51"/>
      <c r="O129" s="51"/>
      <c r="P129" s="51"/>
      <c r="Q129" s="51"/>
      <c r="R129" s="51"/>
      <c r="S129" s="51"/>
      <c r="T129" s="8"/>
      <c r="U129" s="8"/>
      <c r="V129" s="8"/>
      <c r="W129" s="8"/>
      <c r="X129" s="8"/>
      <c r="Y129" s="8"/>
      <c r="Z129" s="8"/>
      <c r="AA129" s="8"/>
      <c r="AB129" s="8"/>
      <c r="AC129" s="8"/>
      <c r="AD129" s="8"/>
      <c r="AE129" s="8"/>
      <c r="AF129" s="8"/>
      <c r="AG129" s="8"/>
      <c r="AH129" s="8"/>
      <c r="AI129" s="8"/>
    </row>
    <row r="130" spans="1:35" ht="12" customHeight="1">
      <c r="A130" s="254"/>
      <c r="B130" s="51"/>
      <c r="C130" s="51"/>
      <c r="D130" s="51"/>
      <c r="E130" s="51"/>
      <c r="F130" s="51"/>
      <c r="G130" s="51"/>
      <c r="H130" s="51"/>
      <c r="I130" s="51"/>
      <c r="J130" s="51"/>
      <c r="K130" s="51"/>
      <c r="L130" s="51"/>
      <c r="M130" s="51"/>
      <c r="N130" s="51"/>
      <c r="O130" s="51"/>
      <c r="P130" s="51"/>
      <c r="Q130" s="51"/>
      <c r="R130" s="51"/>
      <c r="S130" s="51"/>
      <c r="T130" s="8"/>
      <c r="U130" s="8"/>
      <c r="V130" s="8"/>
      <c r="W130" s="8"/>
      <c r="X130" s="8"/>
      <c r="Y130" s="8"/>
      <c r="Z130" s="8"/>
      <c r="AA130" s="8"/>
      <c r="AB130" s="8"/>
      <c r="AC130" s="8"/>
      <c r="AD130" s="8"/>
      <c r="AE130" s="8"/>
      <c r="AF130" s="8"/>
      <c r="AG130" s="8"/>
      <c r="AH130" s="8"/>
      <c r="AI130" s="8"/>
    </row>
    <row r="131" spans="1:35" ht="12" customHeight="1">
      <c r="A131" s="254"/>
      <c r="B131" s="51"/>
      <c r="C131" s="51"/>
      <c r="D131" s="51"/>
      <c r="E131" s="51"/>
      <c r="F131" s="51"/>
      <c r="G131" s="51"/>
      <c r="H131" s="51"/>
      <c r="I131" s="51"/>
      <c r="J131" s="51"/>
      <c r="K131" s="51"/>
      <c r="L131" s="51"/>
      <c r="M131" s="51"/>
      <c r="N131" s="51"/>
      <c r="O131" s="51"/>
      <c r="P131" s="51"/>
      <c r="Q131" s="51"/>
      <c r="R131" s="51"/>
      <c r="S131" s="51"/>
      <c r="T131" s="8"/>
      <c r="U131" s="8"/>
      <c r="V131" s="8"/>
      <c r="W131" s="8"/>
      <c r="X131" s="8"/>
      <c r="Y131" s="8"/>
      <c r="Z131" s="8"/>
      <c r="AA131" s="8"/>
      <c r="AB131" s="8"/>
      <c r="AC131" s="8"/>
      <c r="AD131" s="8"/>
      <c r="AE131" s="8"/>
      <c r="AF131" s="8"/>
      <c r="AG131" s="8"/>
      <c r="AH131" s="8"/>
      <c r="AI131" s="8"/>
    </row>
    <row r="132" spans="1:35" ht="12" customHeight="1">
      <c r="A132" s="254"/>
      <c r="B132" s="51"/>
      <c r="C132" s="51"/>
      <c r="D132" s="51"/>
      <c r="E132" s="51"/>
      <c r="F132" s="51"/>
      <c r="G132" s="51"/>
      <c r="H132" s="51"/>
      <c r="I132" s="51"/>
      <c r="J132" s="51"/>
      <c r="K132" s="51"/>
      <c r="L132" s="51"/>
      <c r="M132" s="51"/>
      <c r="N132" s="51"/>
      <c r="O132" s="51"/>
      <c r="P132" s="51"/>
      <c r="Q132" s="51"/>
      <c r="R132" s="51"/>
      <c r="S132" s="51"/>
      <c r="T132" s="8"/>
      <c r="U132" s="8"/>
      <c r="V132" s="8"/>
      <c r="W132" s="8"/>
      <c r="X132" s="8"/>
      <c r="Y132" s="8"/>
      <c r="Z132" s="8"/>
      <c r="AA132" s="8"/>
      <c r="AB132" s="8"/>
      <c r="AC132" s="8"/>
      <c r="AD132" s="8"/>
      <c r="AE132" s="8"/>
      <c r="AF132" s="8"/>
      <c r="AG132" s="8"/>
      <c r="AH132" s="8"/>
      <c r="AI132" s="8"/>
    </row>
    <row r="133" spans="1:35" ht="12" customHeight="1">
      <c r="A133" s="254"/>
      <c r="B133" s="51"/>
      <c r="C133" s="51"/>
      <c r="D133" s="51"/>
      <c r="E133" s="51"/>
      <c r="F133" s="51"/>
      <c r="G133" s="51"/>
      <c r="H133" s="51"/>
      <c r="I133" s="51"/>
      <c r="J133" s="51"/>
      <c r="K133" s="51"/>
      <c r="L133" s="51"/>
      <c r="M133" s="51"/>
      <c r="N133" s="51"/>
      <c r="O133" s="51"/>
      <c r="P133" s="51"/>
      <c r="Q133" s="51"/>
      <c r="R133" s="51"/>
      <c r="S133" s="51"/>
      <c r="T133" s="8"/>
      <c r="U133" s="8"/>
      <c r="V133" s="8"/>
      <c r="W133" s="8"/>
      <c r="X133" s="8"/>
      <c r="Y133" s="8"/>
      <c r="Z133" s="8"/>
      <c r="AA133" s="8"/>
      <c r="AB133" s="8"/>
      <c r="AC133" s="8"/>
      <c r="AD133" s="8"/>
      <c r="AE133" s="8"/>
      <c r="AF133" s="8"/>
      <c r="AG133" s="8"/>
      <c r="AH133" s="8"/>
      <c r="AI133" s="8"/>
    </row>
    <row r="134" spans="1:35" ht="12" customHeight="1">
      <c r="A134" s="254"/>
      <c r="B134" s="51"/>
      <c r="C134" s="51"/>
      <c r="D134" s="51"/>
      <c r="E134" s="51"/>
      <c r="F134" s="51"/>
      <c r="G134" s="51"/>
      <c r="H134" s="51"/>
      <c r="I134" s="51"/>
      <c r="J134" s="51"/>
      <c r="K134" s="51"/>
      <c r="L134" s="51"/>
      <c r="M134" s="51"/>
      <c r="N134" s="51"/>
      <c r="O134" s="51"/>
      <c r="P134" s="51"/>
      <c r="Q134" s="51"/>
      <c r="R134" s="51"/>
      <c r="S134" s="51"/>
      <c r="T134" s="8"/>
      <c r="U134" s="8"/>
      <c r="V134" s="8"/>
      <c r="W134" s="8"/>
      <c r="X134" s="8"/>
      <c r="Y134" s="8"/>
      <c r="Z134" s="8"/>
      <c r="AA134" s="8"/>
      <c r="AB134" s="8"/>
      <c r="AC134" s="8"/>
      <c r="AD134" s="8"/>
      <c r="AE134" s="8"/>
      <c r="AF134" s="8"/>
      <c r="AG134" s="8"/>
      <c r="AH134" s="8"/>
      <c r="AI134" s="8"/>
    </row>
    <row r="135" spans="1:35" ht="12" customHeight="1">
      <c r="A135" s="254"/>
      <c r="B135" s="51"/>
      <c r="C135" s="51"/>
      <c r="D135" s="51"/>
      <c r="E135" s="51"/>
      <c r="F135" s="51"/>
      <c r="G135" s="51"/>
      <c r="H135" s="51"/>
      <c r="I135" s="51"/>
      <c r="J135" s="51"/>
      <c r="K135" s="51"/>
      <c r="L135" s="51"/>
      <c r="M135" s="51"/>
      <c r="N135" s="51"/>
      <c r="O135" s="51"/>
      <c r="P135" s="51"/>
      <c r="Q135" s="51"/>
      <c r="R135" s="51"/>
      <c r="S135" s="51"/>
      <c r="T135" s="8"/>
      <c r="U135" s="8"/>
      <c r="V135" s="8"/>
      <c r="W135" s="8"/>
      <c r="X135" s="8"/>
      <c r="Y135" s="8"/>
      <c r="Z135" s="8"/>
      <c r="AA135" s="8"/>
      <c r="AB135" s="8"/>
      <c r="AC135" s="8"/>
      <c r="AD135" s="8"/>
      <c r="AE135" s="8"/>
      <c r="AF135" s="8"/>
      <c r="AG135" s="8"/>
      <c r="AH135" s="8"/>
      <c r="AI135" s="8"/>
    </row>
    <row r="136" spans="1:35" ht="12" customHeight="1">
      <c r="A136" s="254"/>
      <c r="B136" s="51"/>
      <c r="C136" s="51"/>
      <c r="D136" s="51"/>
      <c r="E136" s="51"/>
      <c r="F136" s="51"/>
      <c r="G136" s="51"/>
      <c r="H136" s="51"/>
      <c r="I136" s="51"/>
      <c r="J136" s="51"/>
      <c r="K136" s="51"/>
      <c r="L136" s="51"/>
      <c r="M136" s="51"/>
      <c r="N136" s="51"/>
      <c r="O136" s="51"/>
      <c r="P136" s="51"/>
      <c r="Q136" s="51"/>
      <c r="R136" s="51"/>
      <c r="S136" s="51"/>
      <c r="T136" s="8"/>
      <c r="U136" s="8"/>
      <c r="V136" s="8"/>
      <c r="W136" s="8"/>
      <c r="X136" s="8"/>
      <c r="Y136" s="8"/>
      <c r="Z136" s="8"/>
      <c r="AA136" s="8"/>
      <c r="AB136" s="8"/>
      <c r="AC136" s="8"/>
      <c r="AD136" s="8"/>
      <c r="AE136" s="8"/>
      <c r="AF136" s="8"/>
      <c r="AG136" s="8"/>
      <c r="AH136" s="8"/>
      <c r="AI136" s="8"/>
    </row>
    <row r="137" spans="1:35" ht="12" customHeight="1">
      <c r="A137" s="254"/>
      <c r="B137" s="51"/>
      <c r="C137" s="51"/>
      <c r="D137" s="51"/>
      <c r="E137" s="51"/>
      <c r="F137" s="51"/>
      <c r="G137" s="51"/>
      <c r="H137" s="51"/>
      <c r="I137" s="51"/>
      <c r="J137" s="51"/>
      <c r="K137" s="51"/>
      <c r="L137" s="51"/>
      <c r="M137" s="51"/>
      <c r="N137" s="51"/>
      <c r="O137" s="51"/>
      <c r="P137" s="51"/>
      <c r="Q137" s="51"/>
      <c r="R137" s="51"/>
      <c r="S137" s="51"/>
      <c r="T137" s="8"/>
      <c r="U137" s="8"/>
      <c r="V137" s="8"/>
      <c r="W137" s="8"/>
      <c r="X137" s="8"/>
      <c r="Y137" s="8"/>
      <c r="Z137" s="8"/>
      <c r="AA137" s="8"/>
      <c r="AB137" s="8"/>
      <c r="AC137" s="8"/>
      <c r="AD137" s="8"/>
      <c r="AE137" s="8"/>
      <c r="AF137" s="8"/>
      <c r="AG137" s="8"/>
      <c r="AH137" s="8"/>
      <c r="AI137" s="8"/>
    </row>
    <row r="138" spans="1:35" ht="12" customHeight="1">
      <c r="A138" s="254"/>
      <c r="B138" s="51"/>
      <c r="C138" s="51"/>
      <c r="D138" s="51"/>
      <c r="E138" s="51"/>
      <c r="F138" s="51"/>
      <c r="G138" s="51"/>
      <c r="H138" s="51"/>
      <c r="I138" s="51"/>
      <c r="J138" s="51"/>
      <c r="K138" s="51"/>
      <c r="L138" s="51"/>
      <c r="M138" s="51"/>
      <c r="N138" s="51"/>
      <c r="O138" s="51"/>
      <c r="P138" s="51"/>
      <c r="Q138" s="51"/>
      <c r="R138" s="51"/>
      <c r="S138" s="51"/>
      <c r="T138" s="8"/>
      <c r="U138" s="8"/>
      <c r="V138" s="8"/>
      <c r="W138" s="8"/>
      <c r="X138" s="8"/>
      <c r="Y138" s="8"/>
      <c r="Z138" s="8"/>
      <c r="AA138" s="8"/>
      <c r="AB138" s="8"/>
      <c r="AC138" s="8"/>
      <c r="AD138" s="8"/>
      <c r="AE138" s="8"/>
      <c r="AF138" s="8"/>
      <c r="AG138" s="8"/>
      <c r="AH138" s="8"/>
      <c r="AI138" s="8"/>
    </row>
    <row r="139" spans="1:35" ht="12" customHeight="1">
      <c r="A139" s="254"/>
      <c r="B139" s="51"/>
      <c r="C139" s="51"/>
      <c r="D139" s="51"/>
      <c r="E139" s="51"/>
      <c r="F139" s="51"/>
      <c r="G139" s="51"/>
      <c r="H139" s="51"/>
      <c r="I139" s="51"/>
      <c r="J139" s="51"/>
      <c r="K139" s="51"/>
      <c r="L139" s="51"/>
      <c r="M139" s="51"/>
      <c r="N139" s="51"/>
      <c r="O139" s="51"/>
      <c r="P139" s="51"/>
      <c r="Q139" s="51"/>
      <c r="R139" s="51"/>
      <c r="S139" s="51"/>
      <c r="T139" s="8"/>
      <c r="U139" s="8"/>
      <c r="V139" s="8"/>
      <c r="W139" s="8"/>
      <c r="X139" s="8"/>
      <c r="Y139" s="8"/>
      <c r="Z139" s="8"/>
      <c r="AA139" s="8"/>
      <c r="AB139" s="8"/>
      <c r="AC139" s="8"/>
      <c r="AD139" s="8"/>
      <c r="AE139" s="8"/>
      <c r="AF139" s="8"/>
      <c r="AG139" s="8"/>
      <c r="AH139" s="8"/>
      <c r="AI139" s="8"/>
    </row>
    <row r="140" spans="1:35" ht="12" customHeight="1">
      <c r="A140" s="254"/>
      <c r="B140" s="51"/>
      <c r="C140" s="51"/>
      <c r="D140" s="51"/>
      <c r="E140" s="51"/>
      <c r="F140" s="51"/>
      <c r="G140" s="51"/>
      <c r="H140" s="51"/>
      <c r="I140" s="51"/>
      <c r="J140" s="51"/>
      <c r="K140" s="51"/>
      <c r="L140" s="51"/>
      <c r="M140" s="51"/>
      <c r="N140" s="51"/>
      <c r="O140" s="51"/>
      <c r="P140" s="51"/>
      <c r="Q140" s="51"/>
      <c r="R140" s="51"/>
      <c r="S140" s="51"/>
      <c r="T140" s="8"/>
      <c r="U140" s="8"/>
      <c r="V140" s="8"/>
      <c r="W140" s="8"/>
      <c r="X140" s="8"/>
      <c r="Y140" s="8"/>
      <c r="Z140" s="8"/>
      <c r="AA140" s="8"/>
      <c r="AB140" s="8"/>
      <c r="AC140" s="8"/>
      <c r="AD140" s="8"/>
      <c r="AE140" s="8"/>
      <c r="AF140" s="8"/>
      <c r="AG140" s="8"/>
      <c r="AH140" s="8"/>
      <c r="AI140" s="8"/>
    </row>
    <row r="141" spans="1:35" ht="12" customHeight="1">
      <c r="A141" s="254"/>
      <c r="B141" s="51"/>
      <c r="C141" s="51"/>
      <c r="D141" s="51"/>
      <c r="E141" s="51"/>
      <c r="F141" s="51"/>
      <c r="G141" s="51"/>
      <c r="H141" s="51"/>
      <c r="I141" s="51"/>
      <c r="J141" s="51"/>
      <c r="K141" s="51"/>
      <c r="L141" s="51"/>
      <c r="M141" s="51"/>
      <c r="N141" s="51"/>
      <c r="O141" s="51"/>
      <c r="P141" s="51"/>
      <c r="Q141" s="51"/>
      <c r="R141" s="51"/>
      <c r="S141" s="51"/>
      <c r="T141" s="8"/>
      <c r="U141" s="8"/>
      <c r="V141" s="8"/>
      <c r="W141" s="8"/>
      <c r="X141" s="8"/>
      <c r="Y141" s="8"/>
      <c r="Z141" s="8"/>
      <c r="AA141" s="8"/>
      <c r="AB141" s="8"/>
      <c r="AC141" s="8"/>
      <c r="AD141" s="8"/>
      <c r="AE141" s="8"/>
      <c r="AF141" s="8"/>
      <c r="AG141" s="8"/>
      <c r="AH141" s="8"/>
      <c r="AI141" s="8"/>
    </row>
    <row r="142" spans="1:35" ht="12" customHeight="1">
      <c r="A142" s="254"/>
      <c r="B142" s="51"/>
      <c r="C142" s="51"/>
      <c r="D142" s="51"/>
      <c r="E142" s="51"/>
      <c r="F142" s="51"/>
      <c r="G142" s="51"/>
      <c r="H142" s="51"/>
      <c r="I142" s="51"/>
      <c r="J142" s="51"/>
      <c r="K142" s="51"/>
      <c r="L142" s="51"/>
      <c r="M142" s="51"/>
      <c r="N142" s="51"/>
      <c r="O142" s="51"/>
      <c r="P142" s="51"/>
      <c r="Q142" s="51"/>
      <c r="R142" s="51"/>
      <c r="S142" s="51"/>
      <c r="T142" s="8"/>
      <c r="U142" s="8"/>
      <c r="V142" s="8"/>
      <c r="W142" s="8"/>
      <c r="X142" s="8"/>
      <c r="Y142" s="8"/>
      <c r="Z142" s="8"/>
      <c r="AA142" s="8"/>
      <c r="AB142" s="8"/>
      <c r="AC142" s="8"/>
      <c r="AD142" s="8"/>
      <c r="AE142" s="8"/>
      <c r="AF142" s="8"/>
      <c r="AG142" s="8"/>
      <c r="AH142" s="8"/>
      <c r="AI142" s="8"/>
    </row>
    <row r="143" spans="1:35" ht="12" customHeight="1">
      <c r="A143" s="254"/>
      <c r="B143" s="51"/>
      <c r="C143" s="51"/>
      <c r="D143" s="51"/>
      <c r="E143" s="51"/>
      <c r="F143" s="51"/>
      <c r="G143" s="51"/>
      <c r="H143" s="51"/>
      <c r="I143" s="51"/>
      <c r="J143" s="51"/>
      <c r="K143" s="51"/>
      <c r="L143" s="51"/>
      <c r="M143" s="51"/>
      <c r="N143" s="51"/>
      <c r="O143" s="51"/>
      <c r="P143" s="51"/>
      <c r="Q143" s="51"/>
      <c r="R143" s="51"/>
      <c r="S143" s="51"/>
      <c r="T143" s="8"/>
      <c r="U143" s="8"/>
      <c r="V143" s="8"/>
      <c r="W143" s="8"/>
      <c r="X143" s="8"/>
      <c r="Y143" s="8"/>
      <c r="Z143" s="8"/>
      <c r="AA143" s="8"/>
      <c r="AB143" s="8"/>
      <c r="AC143" s="8"/>
      <c r="AD143" s="8"/>
      <c r="AE143" s="8"/>
      <c r="AF143" s="8"/>
      <c r="AG143" s="8"/>
      <c r="AH143" s="8"/>
      <c r="AI143" s="8"/>
    </row>
    <row r="144" spans="1:35" ht="12" customHeight="1">
      <c r="A144" s="254"/>
      <c r="B144" s="51"/>
      <c r="C144" s="51"/>
      <c r="D144" s="51"/>
      <c r="E144" s="51"/>
      <c r="F144" s="51"/>
      <c r="G144" s="51"/>
      <c r="H144" s="51"/>
      <c r="I144" s="51"/>
      <c r="J144" s="51"/>
      <c r="K144" s="51"/>
      <c r="L144" s="51"/>
      <c r="M144" s="51"/>
      <c r="N144" s="51"/>
      <c r="O144" s="51"/>
      <c r="P144" s="51"/>
      <c r="Q144" s="51"/>
      <c r="R144" s="51"/>
      <c r="S144" s="51"/>
      <c r="T144" s="8"/>
      <c r="U144" s="8"/>
      <c r="V144" s="8"/>
      <c r="W144" s="8"/>
      <c r="X144" s="8"/>
      <c r="Y144" s="8"/>
      <c r="Z144" s="8"/>
      <c r="AA144" s="8"/>
      <c r="AB144" s="8"/>
      <c r="AC144" s="8"/>
      <c r="AD144" s="8"/>
      <c r="AE144" s="8"/>
      <c r="AF144" s="8"/>
      <c r="AG144" s="8"/>
      <c r="AH144" s="8"/>
      <c r="AI144" s="8"/>
    </row>
    <row r="145" spans="1:35" ht="12" customHeight="1">
      <c r="A145" s="254"/>
      <c r="B145" s="51"/>
      <c r="C145" s="51"/>
      <c r="D145" s="51"/>
      <c r="E145" s="51"/>
      <c r="F145" s="51"/>
      <c r="G145" s="51"/>
      <c r="H145" s="51"/>
      <c r="I145" s="51"/>
      <c r="J145" s="51"/>
      <c r="K145" s="51"/>
      <c r="L145" s="51"/>
      <c r="M145" s="51"/>
      <c r="N145" s="51"/>
      <c r="O145" s="51"/>
      <c r="P145" s="51"/>
      <c r="Q145" s="51"/>
      <c r="R145" s="51"/>
      <c r="S145" s="51"/>
      <c r="T145" s="8"/>
      <c r="U145" s="8"/>
      <c r="V145" s="8"/>
      <c r="W145" s="8"/>
      <c r="X145" s="8"/>
      <c r="Y145" s="8"/>
      <c r="Z145" s="8"/>
      <c r="AA145" s="8"/>
      <c r="AB145" s="8"/>
      <c r="AC145" s="8"/>
      <c r="AD145" s="8"/>
      <c r="AE145" s="8"/>
      <c r="AF145" s="8"/>
      <c r="AG145" s="8"/>
      <c r="AH145" s="8"/>
      <c r="AI145" s="8"/>
    </row>
    <row r="146" spans="1:35" ht="12" customHeight="1">
      <c r="A146" s="254"/>
      <c r="B146" s="51"/>
      <c r="C146" s="51"/>
      <c r="D146" s="51"/>
      <c r="E146" s="51"/>
      <c r="F146" s="51"/>
      <c r="G146" s="51"/>
      <c r="H146" s="51"/>
      <c r="I146" s="51"/>
      <c r="J146" s="51"/>
      <c r="K146" s="51"/>
      <c r="L146" s="51"/>
      <c r="M146" s="51"/>
      <c r="N146" s="51"/>
      <c r="O146" s="51"/>
      <c r="P146" s="51"/>
      <c r="Q146" s="51"/>
      <c r="R146" s="51"/>
      <c r="S146" s="51"/>
      <c r="T146" s="8"/>
      <c r="U146" s="8"/>
      <c r="V146" s="8"/>
      <c r="W146" s="8"/>
      <c r="X146" s="8"/>
      <c r="Y146" s="8"/>
      <c r="Z146" s="8"/>
      <c r="AA146" s="8"/>
      <c r="AB146" s="8"/>
      <c r="AC146" s="8"/>
      <c r="AD146" s="8"/>
      <c r="AE146" s="8"/>
      <c r="AF146" s="8"/>
      <c r="AG146" s="8"/>
      <c r="AH146" s="8"/>
      <c r="AI146" s="8"/>
    </row>
    <row r="147" spans="1:35" ht="12" customHeight="1">
      <c r="A147" s="254"/>
      <c r="B147" s="51"/>
      <c r="C147" s="51"/>
      <c r="D147" s="51"/>
      <c r="E147" s="51"/>
      <c r="F147" s="51"/>
      <c r="G147" s="51"/>
      <c r="H147" s="51"/>
      <c r="I147" s="51"/>
      <c r="J147" s="51"/>
      <c r="K147" s="51"/>
      <c r="L147" s="51"/>
      <c r="M147" s="51"/>
      <c r="N147" s="51"/>
      <c r="O147" s="51"/>
      <c r="P147" s="51"/>
      <c r="Q147" s="51"/>
      <c r="R147" s="51"/>
      <c r="S147" s="51"/>
      <c r="T147" s="8"/>
      <c r="U147" s="8"/>
      <c r="V147" s="8"/>
      <c r="W147" s="8"/>
      <c r="X147" s="8"/>
      <c r="Y147" s="8"/>
      <c r="Z147" s="8"/>
      <c r="AA147" s="8"/>
      <c r="AB147" s="8"/>
      <c r="AC147" s="8"/>
      <c r="AD147" s="8"/>
      <c r="AE147" s="8"/>
      <c r="AF147" s="8"/>
      <c r="AG147" s="8"/>
      <c r="AH147" s="8"/>
      <c r="AI147" s="8"/>
    </row>
    <row r="148" spans="1:35" ht="12" customHeight="1">
      <c r="A148" s="254"/>
      <c r="B148" s="51"/>
      <c r="C148" s="51"/>
      <c r="D148" s="51"/>
      <c r="E148" s="51"/>
      <c r="F148" s="51"/>
      <c r="G148" s="51"/>
      <c r="H148" s="51"/>
      <c r="I148" s="51"/>
      <c r="J148" s="51"/>
      <c r="K148" s="51"/>
      <c r="L148" s="51"/>
      <c r="M148" s="51"/>
      <c r="N148" s="51"/>
      <c r="O148" s="51"/>
      <c r="P148" s="51"/>
      <c r="Q148" s="51"/>
      <c r="R148" s="51"/>
      <c r="S148" s="51"/>
      <c r="T148" s="8"/>
      <c r="U148" s="8"/>
      <c r="V148" s="8"/>
      <c r="W148" s="8"/>
      <c r="X148" s="8"/>
      <c r="Y148" s="8"/>
      <c r="Z148" s="8"/>
      <c r="AA148" s="8"/>
      <c r="AB148" s="8"/>
      <c r="AC148" s="8"/>
      <c r="AD148" s="8"/>
      <c r="AE148" s="8"/>
      <c r="AF148" s="8"/>
      <c r="AG148" s="8"/>
      <c r="AH148" s="8"/>
      <c r="AI148" s="8"/>
    </row>
    <row r="149" spans="1:35" ht="12" customHeight="1">
      <c r="A149" s="254"/>
      <c r="B149" s="51"/>
      <c r="C149" s="51"/>
      <c r="D149" s="51"/>
      <c r="E149" s="51"/>
      <c r="F149" s="51"/>
      <c r="G149" s="51"/>
      <c r="H149" s="51"/>
      <c r="I149" s="51"/>
      <c r="J149" s="51"/>
      <c r="K149" s="51"/>
      <c r="L149" s="51"/>
      <c r="M149" s="51"/>
      <c r="N149" s="51"/>
      <c r="O149" s="51"/>
      <c r="P149" s="51"/>
      <c r="Q149" s="51"/>
      <c r="R149" s="51"/>
      <c r="S149" s="51"/>
      <c r="T149" s="8"/>
      <c r="U149" s="8"/>
      <c r="V149" s="8"/>
      <c r="W149" s="8"/>
      <c r="X149" s="8"/>
      <c r="Y149" s="8"/>
      <c r="Z149" s="8"/>
      <c r="AA149" s="8"/>
      <c r="AB149" s="8"/>
      <c r="AC149" s="8"/>
      <c r="AD149" s="8"/>
      <c r="AE149" s="8"/>
      <c r="AF149" s="8"/>
      <c r="AG149" s="8"/>
      <c r="AH149" s="8"/>
      <c r="AI149" s="8"/>
    </row>
    <row r="150" spans="1:35" ht="12" customHeight="1">
      <c r="A150" s="254"/>
      <c r="B150" s="51"/>
      <c r="C150" s="51"/>
      <c r="D150" s="51"/>
      <c r="E150" s="51"/>
      <c r="F150" s="51"/>
      <c r="G150" s="51"/>
      <c r="H150" s="51"/>
      <c r="I150" s="51"/>
      <c r="J150" s="51"/>
      <c r="K150" s="51"/>
      <c r="L150" s="51"/>
      <c r="M150" s="51"/>
      <c r="N150" s="51"/>
      <c r="O150" s="51"/>
      <c r="P150" s="51"/>
      <c r="Q150" s="51"/>
      <c r="R150" s="51"/>
      <c r="S150" s="51"/>
      <c r="T150" s="8"/>
      <c r="U150" s="8"/>
      <c r="V150" s="8"/>
      <c r="W150" s="8"/>
      <c r="X150" s="8"/>
      <c r="Y150" s="8"/>
      <c r="Z150" s="8"/>
      <c r="AA150" s="8"/>
      <c r="AB150" s="8"/>
      <c r="AC150" s="8"/>
      <c r="AD150" s="8"/>
      <c r="AE150" s="8"/>
      <c r="AF150" s="8"/>
      <c r="AG150" s="8"/>
      <c r="AH150" s="8"/>
      <c r="AI150" s="8"/>
    </row>
    <row r="151" spans="1:35" ht="12" customHeight="1">
      <c r="A151" s="254"/>
      <c r="B151" s="51"/>
      <c r="C151" s="51"/>
      <c r="D151" s="51"/>
      <c r="E151" s="51"/>
      <c r="F151" s="51"/>
      <c r="G151" s="51"/>
      <c r="H151" s="51"/>
      <c r="I151" s="51"/>
      <c r="J151" s="51"/>
      <c r="K151" s="51"/>
      <c r="L151" s="51"/>
      <c r="M151" s="51"/>
      <c r="N151" s="51"/>
      <c r="O151" s="51"/>
      <c r="P151" s="51"/>
      <c r="Q151" s="51"/>
      <c r="R151" s="51"/>
      <c r="S151" s="51"/>
      <c r="T151" s="8"/>
      <c r="U151" s="8"/>
      <c r="V151" s="8"/>
      <c r="W151" s="8"/>
      <c r="X151" s="8"/>
      <c r="Y151" s="8"/>
      <c r="Z151" s="8"/>
      <c r="AA151" s="8"/>
      <c r="AB151" s="8"/>
      <c r="AC151" s="8"/>
      <c r="AD151" s="8"/>
      <c r="AE151" s="8"/>
      <c r="AF151" s="8"/>
      <c r="AG151" s="8"/>
      <c r="AH151" s="8"/>
      <c r="AI151" s="8"/>
    </row>
    <row r="152" spans="1:35" ht="12" customHeight="1">
      <c r="A152" s="254"/>
      <c r="B152" s="51"/>
      <c r="C152" s="51"/>
      <c r="D152" s="51"/>
      <c r="E152" s="51"/>
      <c r="F152" s="51"/>
      <c r="G152" s="51"/>
      <c r="H152" s="51"/>
      <c r="I152" s="51"/>
      <c r="J152" s="51"/>
      <c r="K152" s="51"/>
      <c r="L152" s="51"/>
      <c r="M152" s="51"/>
      <c r="N152" s="51"/>
      <c r="O152" s="51"/>
      <c r="P152" s="51"/>
      <c r="Q152" s="51"/>
      <c r="R152" s="51"/>
      <c r="S152" s="51"/>
      <c r="T152" s="8"/>
      <c r="U152" s="8"/>
      <c r="V152" s="8"/>
      <c r="W152" s="8"/>
      <c r="X152" s="8"/>
      <c r="Y152" s="8"/>
      <c r="Z152" s="8"/>
      <c r="AA152" s="8"/>
      <c r="AB152" s="8"/>
      <c r="AC152" s="8"/>
      <c r="AD152" s="8"/>
      <c r="AE152" s="8"/>
      <c r="AF152" s="8"/>
      <c r="AG152" s="8"/>
      <c r="AH152" s="8"/>
      <c r="AI152" s="8"/>
    </row>
    <row r="153" spans="1:35" ht="12" customHeight="1">
      <c r="A153" s="254"/>
      <c r="B153" s="51"/>
      <c r="C153" s="51"/>
      <c r="D153" s="51"/>
      <c r="E153" s="51"/>
      <c r="F153" s="51"/>
      <c r="G153" s="51"/>
      <c r="H153" s="51"/>
      <c r="I153" s="51"/>
      <c r="J153" s="51"/>
      <c r="K153" s="51"/>
      <c r="L153" s="51"/>
      <c r="M153" s="51"/>
      <c r="N153" s="51"/>
      <c r="O153" s="51"/>
      <c r="P153" s="51"/>
      <c r="Q153" s="51"/>
      <c r="R153" s="51"/>
      <c r="S153" s="51"/>
      <c r="T153" s="8"/>
      <c r="U153" s="8"/>
      <c r="V153" s="8"/>
      <c r="W153" s="8"/>
      <c r="X153" s="8"/>
      <c r="Y153" s="8"/>
      <c r="Z153" s="8"/>
      <c r="AA153" s="8"/>
      <c r="AB153" s="8"/>
      <c r="AC153" s="8"/>
      <c r="AD153" s="8"/>
      <c r="AE153" s="8"/>
      <c r="AF153" s="8"/>
      <c r="AG153" s="8"/>
      <c r="AH153" s="8"/>
      <c r="AI153" s="8"/>
    </row>
    <row r="154" spans="1:35" ht="12" customHeight="1">
      <c r="A154" s="254"/>
      <c r="B154" s="51"/>
      <c r="C154" s="51"/>
      <c r="D154" s="51"/>
      <c r="E154" s="51"/>
      <c r="F154" s="51"/>
      <c r="G154" s="51"/>
      <c r="H154" s="51"/>
      <c r="I154" s="51"/>
      <c r="J154" s="51"/>
      <c r="K154" s="51"/>
      <c r="L154" s="51"/>
      <c r="M154" s="51"/>
      <c r="N154" s="51"/>
      <c r="O154" s="51"/>
      <c r="P154" s="51"/>
      <c r="Q154" s="51"/>
      <c r="R154" s="51"/>
      <c r="S154" s="51"/>
      <c r="T154" s="8"/>
      <c r="U154" s="8"/>
      <c r="V154" s="8"/>
      <c r="W154" s="8"/>
      <c r="X154" s="8"/>
      <c r="Y154" s="8"/>
      <c r="Z154" s="8"/>
      <c r="AA154" s="8"/>
      <c r="AB154" s="8"/>
      <c r="AC154" s="8"/>
      <c r="AD154" s="8"/>
      <c r="AE154" s="8"/>
      <c r="AF154" s="8"/>
      <c r="AG154" s="8"/>
      <c r="AH154" s="8"/>
      <c r="AI154" s="8"/>
    </row>
    <row r="155" spans="1:35" ht="12" customHeight="1">
      <c r="A155" s="254"/>
      <c r="B155" s="51"/>
      <c r="C155" s="51"/>
      <c r="D155" s="51"/>
      <c r="E155" s="51"/>
      <c r="F155" s="51"/>
      <c r="G155" s="51"/>
      <c r="H155" s="51"/>
      <c r="I155" s="51"/>
      <c r="J155" s="51"/>
      <c r="K155" s="51"/>
      <c r="L155" s="51"/>
      <c r="M155" s="51"/>
      <c r="N155" s="51"/>
      <c r="O155" s="51"/>
      <c r="P155" s="51"/>
      <c r="Q155" s="51"/>
      <c r="R155" s="51"/>
      <c r="S155" s="51"/>
      <c r="T155" s="8"/>
      <c r="U155" s="8"/>
      <c r="V155" s="8"/>
      <c r="W155" s="8"/>
      <c r="X155" s="8"/>
      <c r="Y155" s="8"/>
      <c r="Z155" s="8"/>
      <c r="AA155" s="8"/>
      <c r="AB155" s="8"/>
      <c r="AC155" s="8"/>
      <c r="AD155" s="8"/>
      <c r="AE155" s="8"/>
      <c r="AF155" s="8"/>
      <c r="AG155" s="8"/>
      <c r="AH155" s="8"/>
      <c r="AI155" s="8"/>
    </row>
    <row r="156" spans="1:35" ht="12" customHeight="1">
      <c r="A156" s="254"/>
      <c r="B156" s="51"/>
      <c r="C156" s="51"/>
      <c r="D156" s="51"/>
      <c r="E156" s="51"/>
      <c r="F156" s="51"/>
      <c r="G156" s="51"/>
      <c r="H156" s="51"/>
      <c r="I156" s="51"/>
      <c r="J156" s="51"/>
      <c r="K156" s="51"/>
      <c r="L156" s="51"/>
      <c r="M156" s="51"/>
      <c r="N156" s="51"/>
      <c r="O156" s="51"/>
      <c r="P156" s="51"/>
      <c r="Q156" s="51"/>
      <c r="R156" s="51"/>
      <c r="S156" s="51"/>
      <c r="T156" s="8"/>
      <c r="U156" s="8"/>
      <c r="V156" s="8"/>
      <c r="W156" s="8"/>
      <c r="X156" s="8"/>
      <c r="Y156" s="8"/>
      <c r="Z156" s="8"/>
      <c r="AA156" s="8"/>
      <c r="AB156" s="8"/>
      <c r="AC156" s="8"/>
      <c r="AD156" s="8"/>
      <c r="AE156" s="8"/>
      <c r="AF156" s="8"/>
      <c r="AG156" s="8"/>
      <c r="AH156" s="8"/>
      <c r="AI156" s="8"/>
    </row>
    <row r="157" spans="1:35" ht="12" customHeight="1">
      <c r="A157" s="254"/>
      <c r="B157" s="51"/>
      <c r="C157" s="51"/>
      <c r="D157" s="51"/>
      <c r="E157" s="51"/>
      <c r="F157" s="51"/>
      <c r="G157" s="51"/>
      <c r="H157" s="51"/>
      <c r="I157" s="51"/>
      <c r="J157" s="51"/>
      <c r="K157" s="51"/>
      <c r="L157" s="51"/>
      <c r="M157" s="51"/>
      <c r="N157" s="51"/>
      <c r="O157" s="51"/>
      <c r="P157" s="51"/>
      <c r="Q157" s="51"/>
      <c r="R157" s="51"/>
      <c r="S157" s="51"/>
      <c r="T157" s="8"/>
      <c r="U157" s="8"/>
      <c r="V157" s="8"/>
      <c r="W157" s="8"/>
      <c r="X157" s="8"/>
      <c r="Y157" s="8"/>
      <c r="Z157" s="8"/>
      <c r="AA157" s="8"/>
      <c r="AB157" s="8"/>
      <c r="AC157" s="8"/>
      <c r="AD157" s="8"/>
      <c r="AE157" s="8"/>
      <c r="AF157" s="8"/>
      <c r="AG157" s="8"/>
      <c r="AH157" s="8"/>
      <c r="AI157" s="8"/>
    </row>
    <row r="158" spans="1:35" ht="12" customHeight="1">
      <c r="A158" s="254"/>
      <c r="B158" s="51"/>
      <c r="C158" s="51"/>
      <c r="D158" s="51"/>
      <c r="E158" s="51"/>
      <c r="F158" s="51"/>
      <c r="G158" s="51"/>
      <c r="H158" s="51"/>
      <c r="I158" s="51"/>
      <c r="J158" s="51"/>
      <c r="K158" s="51"/>
      <c r="L158" s="51"/>
      <c r="M158" s="51"/>
      <c r="N158" s="51"/>
      <c r="O158" s="51"/>
      <c r="P158" s="51"/>
      <c r="Q158" s="51"/>
      <c r="R158" s="51"/>
      <c r="S158" s="51"/>
      <c r="T158" s="8"/>
      <c r="U158" s="8"/>
      <c r="V158" s="8"/>
      <c r="W158" s="8"/>
      <c r="X158" s="8"/>
      <c r="Y158" s="8"/>
      <c r="Z158" s="8"/>
      <c r="AA158" s="8"/>
      <c r="AB158" s="8"/>
      <c r="AC158" s="8"/>
      <c r="AD158" s="8"/>
      <c r="AE158" s="8"/>
      <c r="AF158" s="8"/>
      <c r="AG158" s="8"/>
      <c r="AH158" s="8"/>
      <c r="AI158" s="8"/>
    </row>
    <row r="159" spans="1:35" ht="12" customHeight="1">
      <c r="A159" s="254"/>
      <c r="B159" s="51"/>
      <c r="C159" s="51"/>
      <c r="D159" s="51"/>
      <c r="E159" s="51"/>
      <c r="F159" s="51"/>
      <c r="G159" s="51"/>
      <c r="H159" s="51"/>
      <c r="I159" s="51"/>
      <c r="J159" s="51"/>
      <c r="K159" s="51"/>
      <c r="L159" s="51"/>
      <c r="M159" s="51"/>
      <c r="N159" s="51"/>
      <c r="O159" s="51"/>
      <c r="P159" s="51"/>
      <c r="Q159" s="51"/>
      <c r="R159" s="51"/>
      <c r="S159" s="51"/>
      <c r="T159" s="8"/>
      <c r="U159" s="8"/>
      <c r="V159" s="8"/>
      <c r="W159" s="8"/>
      <c r="X159" s="8"/>
      <c r="Y159" s="8"/>
      <c r="Z159" s="8"/>
      <c r="AA159" s="8"/>
      <c r="AB159" s="8"/>
      <c r="AC159" s="8"/>
      <c r="AD159" s="8"/>
      <c r="AE159" s="8"/>
      <c r="AF159" s="8"/>
      <c r="AG159" s="8"/>
      <c r="AH159" s="8"/>
      <c r="AI159" s="8"/>
    </row>
    <row r="160" spans="1:35" ht="12" customHeight="1">
      <c r="A160" s="254"/>
      <c r="B160" s="51"/>
      <c r="C160" s="51"/>
      <c r="D160" s="51"/>
      <c r="E160" s="51"/>
      <c r="F160" s="51"/>
      <c r="G160" s="51"/>
      <c r="H160" s="51"/>
      <c r="I160" s="51"/>
      <c r="J160" s="51"/>
      <c r="K160" s="51"/>
      <c r="L160" s="51"/>
      <c r="M160" s="51"/>
      <c r="N160" s="51"/>
      <c r="O160" s="51"/>
      <c r="P160" s="51"/>
      <c r="Q160" s="51"/>
      <c r="R160" s="51"/>
      <c r="S160" s="51"/>
      <c r="T160" s="8"/>
      <c r="U160" s="8"/>
      <c r="V160" s="8"/>
      <c r="W160" s="8"/>
      <c r="X160" s="8"/>
      <c r="Y160" s="8"/>
      <c r="Z160" s="8"/>
      <c r="AA160" s="8"/>
      <c r="AB160" s="8"/>
      <c r="AC160" s="8"/>
      <c r="AD160" s="8"/>
      <c r="AE160" s="8"/>
      <c r="AF160" s="8"/>
      <c r="AG160" s="8"/>
      <c r="AH160" s="8"/>
      <c r="AI160" s="8"/>
    </row>
    <row r="161" spans="1:35" ht="12" customHeight="1">
      <c r="A161" s="254"/>
      <c r="B161" s="51"/>
      <c r="C161" s="51"/>
      <c r="D161" s="51"/>
      <c r="E161" s="51"/>
      <c r="F161" s="51"/>
      <c r="G161" s="51"/>
      <c r="H161" s="51"/>
      <c r="I161" s="51"/>
      <c r="J161" s="51"/>
      <c r="K161" s="51"/>
      <c r="L161" s="51"/>
      <c r="M161" s="51"/>
      <c r="N161" s="51"/>
      <c r="O161" s="51"/>
      <c r="P161" s="51"/>
      <c r="Q161" s="51"/>
      <c r="R161" s="51"/>
      <c r="S161" s="51"/>
      <c r="T161" s="8"/>
      <c r="U161" s="8"/>
      <c r="V161" s="8"/>
      <c r="W161" s="8"/>
      <c r="X161" s="8"/>
      <c r="Y161" s="8"/>
      <c r="Z161" s="8"/>
      <c r="AA161" s="8"/>
      <c r="AB161" s="8"/>
      <c r="AC161" s="8"/>
      <c r="AD161" s="8"/>
      <c r="AE161" s="8"/>
      <c r="AF161" s="8"/>
      <c r="AG161" s="8"/>
      <c r="AH161" s="8"/>
      <c r="AI161" s="8"/>
    </row>
    <row r="162" spans="1:35" ht="12" customHeight="1">
      <c r="A162" s="254"/>
      <c r="B162" s="51"/>
      <c r="C162" s="51"/>
      <c r="D162" s="51"/>
      <c r="E162" s="51"/>
      <c r="F162" s="51"/>
      <c r="G162" s="51"/>
      <c r="H162" s="51"/>
      <c r="I162" s="51"/>
      <c r="J162" s="51"/>
      <c r="K162" s="51"/>
      <c r="L162" s="51"/>
      <c r="M162" s="51"/>
      <c r="N162" s="51"/>
      <c r="O162" s="51"/>
      <c r="P162" s="51"/>
      <c r="Q162" s="51"/>
      <c r="R162" s="51"/>
      <c r="S162" s="51"/>
      <c r="T162" s="8"/>
      <c r="U162" s="8"/>
      <c r="V162" s="8"/>
      <c r="W162" s="8"/>
      <c r="X162" s="8"/>
      <c r="Y162" s="8"/>
      <c r="Z162" s="8"/>
      <c r="AA162" s="8"/>
      <c r="AB162" s="8"/>
      <c r="AC162" s="8"/>
      <c r="AD162" s="8"/>
      <c r="AE162" s="8"/>
      <c r="AF162" s="8"/>
      <c r="AG162" s="8"/>
      <c r="AH162" s="8"/>
      <c r="AI162" s="8"/>
    </row>
    <row r="163" spans="1:35" ht="12" customHeight="1">
      <c r="A163" s="254"/>
      <c r="B163" s="51"/>
      <c r="C163" s="51"/>
      <c r="D163" s="51"/>
      <c r="E163" s="51"/>
      <c r="F163" s="51"/>
      <c r="G163" s="51"/>
      <c r="H163" s="51"/>
      <c r="I163" s="51"/>
      <c r="J163" s="51"/>
      <c r="K163" s="51"/>
      <c r="L163" s="51"/>
      <c r="M163" s="51"/>
      <c r="N163" s="51"/>
      <c r="O163" s="51"/>
      <c r="P163" s="51"/>
      <c r="Q163" s="51"/>
      <c r="R163" s="51"/>
      <c r="S163" s="51"/>
      <c r="T163" s="8"/>
      <c r="U163" s="8"/>
      <c r="V163" s="8"/>
      <c r="W163" s="8"/>
      <c r="X163" s="8"/>
      <c r="Y163" s="8"/>
      <c r="Z163" s="8"/>
      <c r="AA163" s="8"/>
      <c r="AB163" s="8"/>
      <c r="AC163" s="8"/>
      <c r="AD163" s="8"/>
      <c r="AE163" s="8"/>
      <c r="AF163" s="8"/>
      <c r="AG163" s="8"/>
      <c r="AH163" s="8"/>
      <c r="AI163" s="8"/>
    </row>
    <row r="164" spans="1:35" ht="12" customHeight="1">
      <c r="A164" s="254"/>
      <c r="B164" s="51"/>
      <c r="C164" s="51"/>
      <c r="D164" s="51"/>
      <c r="E164" s="51"/>
      <c r="F164" s="51"/>
      <c r="G164" s="51"/>
      <c r="H164" s="51"/>
      <c r="I164" s="51"/>
      <c r="J164" s="51"/>
      <c r="K164" s="51"/>
      <c r="L164" s="51"/>
      <c r="M164" s="51"/>
      <c r="N164" s="51"/>
      <c r="O164" s="51"/>
      <c r="P164" s="51"/>
      <c r="Q164" s="51"/>
      <c r="R164" s="51"/>
      <c r="S164" s="51"/>
      <c r="T164" s="8"/>
      <c r="U164" s="8"/>
      <c r="V164" s="8"/>
      <c r="W164" s="8"/>
      <c r="X164" s="8"/>
      <c r="Y164" s="8"/>
      <c r="Z164" s="8"/>
      <c r="AA164" s="8"/>
      <c r="AB164" s="8"/>
      <c r="AC164" s="8"/>
      <c r="AD164" s="8"/>
      <c r="AE164" s="8"/>
      <c r="AF164" s="8"/>
      <c r="AG164" s="8"/>
      <c r="AH164" s="8"/>
      <c r="AI164" s="8"/>
    </row>
    <row r="165" spans="1:35" ht="12" customHeight="1">
      <c r="A165" s="254"/>
      <c r="B165" s="51"/>
      <c r="C165" s="51"/>
      <c r="D165" s="51"/>
      <c r="E165" s="51"/>
      <c r="F165" s="51"/>
      <c r="G165" s="51"/>
      <c r="H165" s="51"/>
      <c r="I165" s="51"/>
      <c r="J165" s="51"/>
      <c r="K165" s="51"/>
      <c r="L165" s="51"/>
      <c r="M165" s="51"/>
      <c r="N165" s="51"/>
      <c r="O165" s="51"/>
      <c r="P165" s="51"/>
      <c r="Q165" s="51"/>
      <c r="R165" s="51"/>
      <c r="S165" s="51"/>
      <c r="T165" s="8"/>
      <c r="U165" s="8"/>
      <c r="V165" s="8"/>
      <c r="W165" s="8"/>
      <c r="X165" s="8"/>
      <c r="Y165" s="8"/>
      <c r="Z165" s="8"/>
      <c r="AA165" s="8"/>
      <c r="AB165" s="8"/>
      <c r="AC165" s="8"/>
      <c r="AD165" s="8"/>
      <c r="AE165" s="8"/>
      <c r="AF165" s="8"/>
      <c r="AG165" s="8"/>
      <c r="AH165" s="8"/>
      <c r="AI165" s="8"/>
    </row>
    <row r="166" spans="1:35" ht="12" customHeight="1">
      <c r="A166" s="254"/>
      <c r="B166" s="51"/>
      <c r="C166" s="51"/>
      <c r="D166" s="51"/>
      <c r="E166" s="51"/>
      <c r="F166" s="51"/>
      <c r="G166" s="51"/>
      <c r="H166" s="51"/>
      <c r="I166" s="51"/>
      <c r="J166" s="51"/>
      <c r="K166" s="51"/>
      <c r="L166" s="51"/>
      <c r="M166" s="51"/>
      <c r="N166" s="51"/>
      <c r="O166" s="51"/>
      <c r="P166" s="51"/>
      <c r="Q166" s="51"/>
      <c r="R166" s="51"/>
      <c r="S166" s="51"/>
      <c r="T166" s="8"/>
      <c r="U166" s="8"/>
      <c r="V166" s="8"/>
      <c r="W166" s="8"/>
      <c r="X166" s="8"/>
      <c r="Y166" s="8"/>
      <c r="Z166" s="8"/>
      <c r="AA166" s="8"/>
      <c r="AB166" s="8"/>
      <c r="AC166" s="8"/>
      <c r="AD166" s="8"/>
      <c r="AE166" s="8"/>
      <c r="AF166" s="8"/>
      <c r="AG166" s="8"/>
      <c r="AH166" s="8"/>
      <c r="AI166" s="8"/>
    </row>
    <row r="167" spans="1:35" ht="12" customHeight="1">
      <c r="A167" s="254"/>
      <c r="B167" s="51"/>
      <c r="C167" s="51"/>
      <c r="D167" s="51"/>
      <c r="E167" s="51"/>
      <c r="F167" s="51"/>
      <c r="G167" s="51"/>
      <c r="H167" s="51"/>
      <c r="I167" s="51"/>
      <c r="J167" s="51"/>
      <c r="K167" s="51"/>
      <c r="L167" s="51"/>
      <c r="M167" s="51"/>
      <c r="N167" s="51"/>
      <c r="O167" s="51"/>
      <c r="P167" s="51"/>
      <c r="Q167" s="51"/>
      <c r="R167" s="51"/>
      <c r="S167" s="51"/>
      <c r="T167" s="8"/>
      <c r="U167" s="8"/>
      <c r="V167" s="8"/>
      <c r="W167" s="8"/>
      <c r="X167" s="8"/>
      <c r="Y167" s="8"/>
      <c r="Z167" s="8"/>
      <c r="AA167" s="8"/>
      <c r="AB167" s="8"/>
      <c r="AC167" s="8"/>
      <c r="AD167" s="8"/>
      <c r="AE167" s="8"/>
      <c r="AF167" s="8"/>
      <c r="AG167" s="8"/>
      <c r="AH167" s="8"/>
      <c r="AI167" s="8"/>
    </row>
    <row r="168" spans="1:35" ht="12" customHeight="1">
      <c r="A168" s="254"/>
      <c r="B168" s="51"/>
      <c r="C168" s="51"/>
      <c r="D168" s="51"/>
      <c r="E168" s="51"/>
      <c r="F168" s="51"/>
      <c r="G168" s="51"/>
      <c r="H168" s="51"/>
      <c r="I168" s="51"/>
      <c r="J168" s="51"/>
      <c r="K168" s="51"/>
      <c r="L168" s="51"/>
      <c r="M168" s="51"/>
      <c r="N168" s="51"/>
      <c r="O168" s="51"/>
      <c r="P168" s="51"/>
      <c r="Q168" s="51"/>
      <c r="R168" s="51"/>
      <c r="S168" s="51"/>
      <c r="T168" s="8"/>
      <c r="U168" s="8"/>
      <c r="V168" s="8"/>
      <c r="W168" s="8"/>
      <c r="X168" s="8"/>
      <c r="Y168" s="8"/>
      <c r="Z168" s="8"/>
      <c r="AA168" s="8"/>
      <c r="AB168" s="8"/>
      <c r="AC168" s="8"/>
      <c r="AD168" s="8"/>
      <c r="AE168" s="8"/>
      <c r="AF168" s="8"/>
      <c r="AG168" s="8"/>
      <c r="AH168" s="8"/>
      <c r="AI168" s="8"/>
    </row>
    <row r="169" spans="1:35" ht="12" customHeight="1">
      <c r="A169" s="254"/>
      <c r="B169" s="51"/>
      <c r="C169" s="51"/>
      <c r="D169" s="51"/>
      <c r="E169" s="51"/>
      <c r="F169" s="51"/>
      <c r="G169" s="51"/>
      <c r="H169" s="51"/>
      <c r="I169" s="51"/>
      <c r="J169" s="51"/>
      <c r="K169" s="51"/>
      <c r="L169" s="51"/>
      <c r="M169" s="51"/>
      <c r="N169" s="51"/>
      <c r="O169" s="51"/>
      <c r="P169" s="51"/>
      <c r="Q169" s="51"/>
      <c r="R169" s="51"/>
      <c r="S169" s="51"/>
      <c r="T169" s="8"/>
      <c r="U169" s="8"/>
      <c r="V169" s="8"/>
      <c r="W169" s="8"/>
      <c r="X169" s="8"/>
      <c r="Y169" s="8"/>
      <c r="Z169" s="8"/>
      <c r="AA169" s="8"/>
      <c r="AB169" s="8"/>
      <c r="AC169" s="8"/>
      <c r="AD169" s="8"/>
      <c r="AE169" s="8"/>
      <c r="AF169" s="8"/>
      <c r="AG169" s="8"/>
      <c r="AH169" s="8"/>
      <c r="AI169" s="8"/>
    </row>
    <row r="170" spans="1:35" ht="12" customHeight="1">
      <c r="A170" s="254"/>
      <c r="B170" s="51"/>
      <c r="C170" s="51"/>
      <c r="D170" s="51"/>
      <c r="E170" s="51"/>
      <c r="F170" s="51"/>
      <c r="G170" s="51"/>
      <c r="H170" s="51"/>
      <c r="I170" s="51"/>
      <c r="J170" s="51"/>
      <c r="K170" s="51"/>
      <c r="L170" s="51"/>
      <c r="M170" s="51"/>
      <c r="N170" s="51"/>
      <c r="O170" s="51"/>
      <c r="P170" s="51"/>
      <c r="Q170" s="51"/>
      <c r="R170" s="51"/>
      <c r="S170" s="51"/>
      <c r="T170" s="8"/>
      <c r="U170" s="8"/>
      <c r="V170" s="8"/>
      <c r="W170" s="8"/>
      <c r="X170" s="8"/>
      <c r="Y170" s="8"/>
      <c r="Z170" s="8"/>
      <c r="AA170" s="8"/>
      <c r="AB170" s="8"/>
      <c r="AC170" s="8"/>
      <c r="AD170" s="8"/>
      <c r="AE170" s="8"/>
      <c r="AF170" s="8"/>
      <c r="AG170" s="8"/>
      <c r="AH170" s="8"/>
      <c r="AI170" s="8"/>
    </row>
    <row r="171" spans="1:35" ht="12" customHeight="1">
      <c r="A171" s="254"/>
      <c r="B171" s="51"/>
      <c r="C171" s="51"/>
      <c r="D171" s="51"/>
      <c r="E171" s="51"/>
      <c r="F171" s="51"/>
      <c r="G171" s="51"/>
      <c r="H171" s="51"/>
      <c r="I171" s="51"/>
      <c r="J171" s="51"/>
      <c r="K171" s="51"/>
      <c r="L171" s="51"/>
      <c r="M171" s="51"/>
      <c r="N171" s="51"/>
      <c r="O171" s="51"/>
      <c r="P171" s="51"/>
      <c r="Q171" s="51"/>
      <c r="R171" s="51"/>
      <c r="S171" s="51"/>
      <c r="T171" s="8"/>
      <c r="U171" s="8"/>
      <c r="V171" s="8"/>
      <c r="W171" s="8"/>
      <c r="X171" s="8"/>
      <c r="Y171" s="8"/>
      <c r="Z171" s="8"/>
      <c r="AA171" s="8"/>
      <c r="AB171" s="8"/>
      <c r="AC171" s="8"/>
      <c r="AD171" s="8"/>
      <c r="AE171" s="8"/>
      <c r="AF171" s="8"/>
      <c r="AG171" s="8"/>
      <c r="AH171" s="8"/>
      <c r="AI171" s="8"/>
    </row>
    <row r="172" spans="1:35" ht="12" customHeight="1">
      <c r="A172" s="254"/>
      <c r="B172" s="51"/>
      <c r="C172" s="51"/>
      <c r="D172" s="51"/>
      <c r="E172" s="51"/>
      <c r="F172" s="51"/>
      <c r="G172" s="51"/>
      <c r="H172" s="51"/>
      <c r="I172" s="51"/>
      <c r="J172" s="51"/>
      <c r="K172" s="51"/>
      <c r="L172" s="51"/>
      <c r="M172" s="51"/>
      <c r="N172" s="51"/>
      <c r="O172" s="51"/>
      <c r="P172" s="51"/>
      <c r="Q172" s="51"/>
      <c r="R172" s="51"/>
      <c r="S172" s="51"/>
      <c r="T172" s="8"/>
      <c r="U172" s="8"/>
      <c r="V172" s="8"/>
      <c r="W172" s="8"/>
      <c r="X172" s="8"/>
      <c r="Y172" s="8"/>
      <c r="Z172" s="8"/>
      <c r="AA172" s="8"/>
      <c r="AB172" s="8"/>
      <c r="AC172" s="8"/>
      <c r="AD172" s="8"/>
      <c r="AE172" s="8"/>
      <c r="AF172" s="8"/>
      <c r="AG172" s="8"/>
      <c r="AH172" s="8"/>
      <c r="AI172" s="8"/>
    </row>
    <row r="173" spans="1:35" ht="12" customHeight="1">
      <c r="A173" s="254"/>
      <c r="B173" s="51"/>
      <c r="C173" s="51"/>
      <c r="D173" s="51"/>
      <c r="E173" s="51"/>
      <c r="F173" s="51"/>
      <c r="G173" s="51"/>
      <c r="H173" s="51"/>
      <c r="I173" s="51"/>
      <c r="J173" s="51"/>
      <c r="K173" s="51"/>
      <c r="L173" s="51"/>
      <c r="M173" s="51"/>
      <c r="N173" s="51"/>
      <c r="O173" s="51"/>
      <c r="P173" s="51"/>
      <c r="Q173" s="51"/>
      <c r="R173" s="51"/>
      <c r="S173" s="51"/>
      <c r="T173" s="8"/>
      <c r="U173" s="8"/>
      <c r="V173" s="8"/>
      <c r="W173" s="8"/>
      <c r="X173" s="8"/>
      <c r="Y173" s="8"/>
      <c r="Z173" s="8"/>
      <c r="AA173" s="8"/>
      <c r="AB173" s="8"/>
      <c r="AC173" s="8"/>
      <c r="AD173" s="8"/>
      <c r="AE173" s="8"/>
      <c r="AF173" s="8"/>
      <c r="AG173" s="8"/>
      <c r="AH173" s="8"/>
      <c r="AI173" s="8"/>
    </row>
    <row r="174" spans="1:35" ht="12" customHeight="1">
      <c r="A174" s="254"/>
      <c r="B174" s="51"/>
      <c r="C174" s="51"/>
      <c r="D174" s="51"/>
      <c r="E174" s="51"/>
      <c r="F174" s="51"/>
      <c r="G174" s="51"/>
      <c r="H174" s="51"/>
      <c r="I174" s="51"/>
      <c r="J174" s="51"/>
      <c r="K174" s="51"/>
      <c r="L174" s="51"/>
      <c r="M174" s="51"/>
      <c r="N174" s="51"/>
      <c r="O174" s="51"/>
      <c r="P174" s="51"/>
      <c r="Q174" s="51"/>
      <c r="R174" s="51"/>
      <c r="S174" s="51"/>
      <c r="T174" s="8"/>
      <c r="U174" s="8"/>
      <c r="V174" s="8"/>
      <c r="W174" s="8"/>
      <c r="X174" s="8"/>
      <c r="Y174" s="8"/>
      <c r="Z174" s="8"/>
      <c r="AA174" s="8"/>
      <c r="AB174" s="8"/>
      <c r="AC174" s="8"/>
      <c r="AD174" s="8"/>
      <c r="AE174" s="8"/>
      <c r="AF174" s="8"/>
      <c r="AG174" s="8"/>
      <c r="AH174" s="8"/>
      <c r="AI174" s="8"/>
    </row>
    <row r="175" spans="1:35" ht="12" customHeight="1">
      <c r="A175" s="254"/>
      <c r="B175" s="51"/>
      <c r="C175" s="51"/>
      <c r="D175" s="51"/>
      <c r="E175" s="51"/>
      <c r="F175" s="51"/>
      <c r="G175" s="51"/>
      <c r="H175" s="51"/>
      <c r="I175" s="51"/>
      <c r="J175" s="51"/>
      <c r="K175" s="51"/>
      <c r="L175" s="51"/>
      <c r="M175" s="51"/>
      <c r="N175" s="51"/>
      <c r="O175" s="51"/>
      <c r="P175" s="51"/>
      <c r="Q175" s="51"/>
      <c r="R175" s="51"/>
      <c r="S175" s="51"/>
      <c r="T175" s="8"/>
      <c r="U175" s="8"/>
      <c r="V175" s="8"/>
      <c r="W175" s="8"/>
      <c r="X175" s="8"/>
      <c r="Y175" s="8"/>
      <c r="Z175" s="8"/>
      <c r="AA175" s="8"/>
      <c r="AB175" s="8"/>
      <c r="AC175" s="8"/>
      <c r="AD175" s="8"/>
      <c r="AE175" s="8"/>
      <c r="AF175" s="8"/>
      <c r="AG175" s="8"/>
      <c r="AH175" s="8"/>
      <c r="AI175" s="8"/>
    </row>
    <row r="176" spans="1:35" ht="12" customHeight="1">
      <c r="A176" s="254"/>
      <c r="B176" s="51"/>
      <c r="C176" s="51"/>
      <c r="D176" s="51"/>
      <c r="E176" s="51"/>
      <c r="F176" s="51"/>
      <c r="G176" s="51"/>
      <c r="H176" s="51"/>
      <c r="I176" s="51"/>
      <c r="J176" s="51"/>
      <c r="K176" s="51"/>
      <c r="L176" s="51"/>
      <c r="M176" s="51"/>
      <c r="N176" s="51"/>
      <c r="O176" s="51"/>
      <c r="P176" s="51"/>
      <c r="Q176" s="51"/>
      <c r="R176" s="51"/>
      <c r="S176" s="51"/>
      <c r="T176" s="8"/>
      <c r="U176" s="8"/>
      <c r="V176" s="8"/>
      <c r="W176" s="8"/>
      <c r="X176" s="8"/>
      <c r="Y176" s="8"/>
      <c r="Z176" s="8"/>
      <c r="AA176" s="8"/>
      <c r="AB176" s="8"/>
      <c r="AC176" s="8"/>
      <c r="AD176" s="8"/>
      <c r="AE176" s="8"/>
      <c r="AF176" s="8"/>
      <c r="AG176" s="8"/>
      <c r="AH176" s="8"/>
      <c r="AI176" s="8"/>
    </row>
    <row r="177" spans="1:35" ht="12" customHeight="1">
      <c r="A177" s="254"/>
      <c r="B177" s="51"/>
      <c r="C177" s="51"/>
      <c r="D177" s="51"/>
      <c r="E177" s="51"/>
      <c r="F177" s="51"/>
      <c r="G177" s="51"/>
      <c r="H177" s="51"/>
      <c r="I177" s="51"/>
      <c r="J177" s="51"/>
      <c r="K177" s="51"/>
      <c r="L177" s="51"/>
      <c r="M177" s="51"/>
      <c r="N177" s="51"/>
      <c r="O177" s="51"/>
      <c r="P177" s="51"/>
      <c r="Q177" s="51"/>
      <c r="R177" s="51"/>
      <c r="S177" s="51"/>
      <c r="T177" s="8"/>
      <c r="U177" s="8"/>
      <c r="V177" s="8"/>
      <c r="W177" s="8"/>
      <c r="X177" s="8"/>
      <c r="Y177" s="8"/>
      <c r="Z177" s="8"/>
      <c r="AA177" s="8"/>
      <c r="AB177" s="8"/>
      <c r="AC177" s="8"/>
      <c r="AD177" s="8"/>
      <c r="AE177" s="8"/>
      <c r="AF177" s="8"/>
      <c r="AG177" s="8"/>
      <c r="AH177" s="8"/>
      <c r="AI177" s="8"/>
    </row>
    <row r="178" spans="1:35" ht="12" customHeight="1">
      <c r="A178" s="254"/>
      <c r="B178" s="51"/>
      <c r="C178" s="51"/>
      <c r="D178" s="51"/>
      <c r="E178" s="51"/>
      <c r="F178" s="51"/>
      <c r="G178" s="51"/>
      <c r="H178" s="51"/>
      <c r="I178" s="51"/>
      <c r="J178" s="51"/>
      <c r="K178" s="51"/>
      <c r="L178" s="51"/>
      <c r="M178" s="51"/>
      <c r="N178" s="51"/>
      <c r="O178" s="51"/>
      <c r="P178" s="51"/>
      <c r="Q178" s="51"/>
      <c r="R178" s="51"/>
      <c r="S178" s="51"/>
      <c r="T178" s="8"/>
      <c r="U178" s="8"/>
      <c r="V178" s="8"/>
      <c r="W178" s="8"/>
      <c r="X178" s="8"/>
      <c r="Y178" s="8"/>
      <c r="Z178" s="8"/>
      <c r="AA178" s="8"/>
      <c r="AB178" s="8"/>
      <c r="AC178" s="8"/>
      <c r="AD178" s="8"/>
      <c r="AE178" s="8"/>
      <c r="AF178" s="8"/>
      <c r="AG178" s="8"/>
      <c r="AH178" s="8"/>
      <c r="AI178" s="8"/>
    </row>
    <row r="179" spans="1:35" ht="12" customHeight="1">
      <c r="A179" s="254"/>
      <c r="B179" s="51"/>
      <c r="C179" s="51"/>
      <c r="D179" s="51"/>
      <c r="E179" s="51"/>
      <c r="F179" s="51"/>
      <c r="G179" s="51"/>
      <c r="H179" s="51"/>
      <c r="I179" s="51"/>
      <c r="J179" s="51"/>
      <c r="K179" s="51"/>
      <c r="L179" s="51"/>
      <c r="M179" s="51"/>
      <c r="N179" s="51"/>
      <c r="O179" s="51"/>
      <c r="P179" s="51"/>
      <c r="Q179" s="51"/>
      <c r="R179" s="51"/>
      <c r="S179" s="51"/>
      <c r="T179" s="8"/>
      <c r="U179" s="8"/>
      <c r="V179" s="8"/>
      <c r="W179" s="8"/>
      <c r="X179" s="8"/>
      <c r="Y179" s="8"/>
      <c r="Z179" s="8"/>
      <c r="AA179" s="8"/>
      <c r="AB179" s="8"/>
      <c r="AC179" s="8"/>
      <c r="AD179" s="8"/>
      <c r="AE179" s="8"/>
      <c r="AF179" s="8"/>
      <c r="AG179" s="8"/>
      <c r="AH179" s="8"/>
      <c r="AI179" s="8"/>
    </row>
    <row r="180" spans="1:35" ht="12" customHeight="1">
      <c r="A180" s="254"/>
      <c r="B180" s="51"/>
      <c r="C180" s="51"/>
      <c r="D180" s="51"/>
      <c r="E180" s="51"/>
      <c r="F180" s="51"/>
      <c r="G180" s="51"/>
      <c r="H180" s="51"/>
      <c r="I180" s="51"/>
      <c r="J180" s="51"/>
      <c r="K180" s="51"/>
      <c r="L180" s="51"/>
      <c r="M180" s="51"/>
      <c r="N180" s="51"/>
      <c r="O180" s="51"/>
      <c r="P180" s="51"/>
      <c r="Q180" s="51"/>
      <c r="R180" s="51"/>
      <c r="S180" s="51"/>
      <c r="T180" s="8"/>
      <c r="U180" s="8"/>
      <c r="V180" s="8"/>
      <c r="W180" s="8"/>
      <c r="X180" s="8"/>
      <c r="Y180" s="8"/>
      <c r="Z180" s="8"/>
      <c r="AA180" s="8"/>
      <c r="AB180" s="8"/>
      <c r="AC180" s="8"/>
      <c r="AD180" s="8"/>
      <c r="AE180" s="8"/>
      <c r="AF180" s="8"/>
      <c r="AG180" s="8"/>
      <c r="AH180" s="8"/>
      <c r="AI180" s="8"/>
    </row>
    <row r="181" spans="1:35" ht="12" customHeight="1">
      <c r="A181" s="254"/>
      <c r="B181" s="51"/>
      <c r="C181" s="51"/>
      <c r="D181" s="51"/>
      <c r="E181" s="51"/>
      <c r="F181" s="51"/>
      <c r="G181" s="51"/>
      <c r="H181" s="51"/>
      <c r="I181" s="51"/>
      <c r="J181" s="51"/>
      <c r="K181" s="51"/>
      <c r="L181" s="51"/>
      <c r="M181" s="51"/>
      <c r="N181" s="51"/>
      <c r="O181" s="51"/>
      <c r="P181" s="51"/>
      <c r="Q181" s="51"/>
      <c r="R181" s="51"/>
      <c r="S181" s="51"/>
      <c r="T181" s="8"/>
      <c r="U181" s="8"/>
      <c r="V181" s="8"/>
      <c r="W181" s="8"/>
      <c r="X181" s="8"/>
      <c r="Y181" s="8"/>
      <c r="Z181" s="8"/>
      <c r="AA181" s="8"/>
      <c r="AB181" s="8"/>
      <c r="AC181" s="8"/>
      <c r="AD181" s="8"/>
      <c r="AE181" s="8"/>
      <c r="AF181" s="8"/>
      <c r="AG181" s="8"/>
      <c r="AH181" s="8"/>
      <c r="AI181" s="8"/>
    </row>
    <row r="182" spans="1:35" ht="12" customHeight="1">
      <c r="A182" s="254"/>
      <c r="B182" s="51"/>
      <c r="C182" s="51"/>
      <c r="D182" s="51"/>
      <c r="E182" s="51"/>
      <c r="F182" s="51"/>
      <c r="G182" s="51"/>
      <c r="H182" s="51"/>
      <c r="I182" s="51"/>
      <c r="J182" s="51"/>
      <c r="K182" s="51"/>
      <c r="L182" s="51"/>
      <c r="M182" s="51"/>
      <c r="N182" s="51"/>
      <c r="O182" s="51"/>
      <c r="P182" s="51"/>
      <c r="Q182" s="51"/>
      <c r="R182" s="51"/>
      <c r="S182" s="51"/>
      <c r="T182" s="8"/>
      <c r="U182" s="8"/>
      <c r="V182" s="8"/>
      <c r="W182" s="8"/>
      <c r="X182" s="8"/>
      <c r="Y182" s="8"/>
      <c r="Z182" s="8"/>
      <c r="AA182" s="8"/>
      <c r="AB182" s="8"/>
      <c r="AC182" s="8"/>
      <c r="AD182" s="8"/>
      <c r="AE182" s="8"/>
      <c r="AF182" s="8"/>
      <c r="AG182" s="8"/>
      <c r="AH182" s="8"/>
      <c r="AI182" s="8"/>
    </row>
    <row r="183" spans="1:35" ht="12" customHeight="1">
      <c r="A183" s="254"/>
      <c r="B183" s="51"/>
      <c r="C183" s="51"/>
      <c r="D183" s="51"/>
      <c r="E183" s="51"/>
      <c r="F183" s="51"/>
      <c r="G183" s="51"/>
      <c r="H183" s="51"/>
      <c r="I183" s="51"/>
      <c r="J183" s="51"/>
      <c r="K183" s="51"/>
      <c r="L183" s="51"/>
      <c r="M183" s="51"/>
      <c r="N183" s="51"/>
      <c r="O183" s="51"/>
      <c r="P183" s="51"/>
      <c r="Q183" s="51"/>
      <c r="R183" s="51"/>
      <c r="S183" s="51"/>
      <c r="T183" s="8"/>
      <c r="U183" s="8"/>
      <c r="V183" s="8"/>
      <c r="W183" s="8"/>
      <c r="X183" s="8"/>
      <c r="Y183" s="8"/>
      <c r="Z183" s="8"/>
      <c r="AA183" s="8"/>
      <c r="AB183" s="8"/>
      <c r="AC183" s="8"/>
      <c r="AD183" s="8"/>
      <c r="AE183" s="8"/>
      <c r="AF183" s="8"/>
      <c r="AG183" s="8"/>
      <c r="AH183" s="8"/>
      <c r="AI183" s="8"/>
    </row>
    <row r="184" spans="1:35" ht="12" customHeight="1">
      <c r="A184" s="254"/>
      <c r="B184" s="51"/>
      <c r="C184" s="51"/>
      <c r="D184" s="51"/>
      <c r="E184" s="51"/>
      <c r="F184" s="51"/>
      <c r="G184" s="51"/>
      <c r="H184" s="51"/>
      <c r="I184" s="51"/>
      <c r="J184" s="51"/>
      <c r="K184" s="51"/>
      <c r="L184" s="51"/>
      <c r="M184" s="51"/>
      <c r="N184" s="51"/>
      <c r="O184" s="51"/>
      <c r="P184" s="51"/>
      <c r="Q184" s="51"/>
      <c r="R184" s="51"/>
      <c r="S184" s="51"/>
      <c r="T184" s="8"/>
      <c r="U184" s="8"/>
      <c r="V184" s="8"/>
      <c r="W184" s="8"/>
      <c r="X184" s="8"/>
      <c r="Y184" s="8"/>
      <c r="Z184" s="8"/>
      <c r="AA184" s="8"/>
      <c r="AB184" s="8"/>
      <c r="AC184" s="8"/>
      <c r="AD184" s="8"/>
      <c r="AE184" s="8"/>
      <c r="AF184" s="8"/>
      <c r="AG184" s="8"/>
      <c r="AH184" s="8"/>
      <c r="AI184" s="8"/>
    </row>
    <row r="185" spans="1:35" ht="12" customHeight="1">
      <c r="A185" s="254"/>
      <c r="B185" s="51"/>
      <c r="C185" s="51"/>
      <c r="D185" s="51"/>
      <c r="E185" s="51"/>
      <c r="F185" s="51"/>
      <c r="G185" s="51"/>
      <c r="H185" s="51"/>
      <c r="I185" s="51"/>
      <c r="J185" s="51"/>
      <c r="K185" s="51"/>
      <c r="L185" s="51"/>
      <c r="M185" s="51"/>
      <c r="N185" s="51"/>
      <c r="O185" s="51"/>
      <c r="P185" s="51"/>
      <c r="Q185" s="51"/>
      <c r="R185" s="51"/>
      <c r="S185" s="51"/>
      <c r="T185" s="8"/>
      <c r="U185" s="8"/>
      <c r="V185" s="8"/>
      <c r="W185" s="8"/>
      <c r="X185" s="8"/>
      <c r="Y185" s="8"/>
      <c r="Z185" s="8"/>
      <c r="AA185" s="8"/>
      <c r="AB185" s="8"/>
      <c r="AC185" s="8"/>
      <c r="AD185" s="8"/>
      <c r="AE185" s="8"/>
      <c r="AF185" s="8"/>
      <c r="AG185" s="8"/>
      <c r="AH185" s="8"/>
      <c r="AI185" s="8"/>
    </row>
    <row r="186" spans="1:35" ht="12" customHeight="1">
      <c r="A186" s="254"/>
      <c r="B186" s="51"/>
      <c r="C186" s="51"/>
      <c r="D186" s="51"/>
      <c r="E186" s="51"/>
      <c r="F186" s="51"/>
      <c r="G186" s="51"/>
      <c r="H186" s="51"/>
      <c r="I186" s="51"/>
      <c r="J186" s="51"/>
      <c r="K186" s="51"/>
      <c r="L186" s="51"/>
      <c r="M186" s="51"/>
      <c r="N186" s="51"/>
      <c r="O186" s="51"/>
      <c r="P186" s="51"/>
      <c r="Q186" s="51"/>
      <c r="R186" s="51"/>
      <c r="S186" s="51"/>
      <c r="T186" s="8"/>
      <c r="U186" s="8"/>
      <c r="V186" s="8"/>
      <c r="W186" s="8"/>
      <c r="X186" s="8"/>
      <c r="Y186" s="8"/>
      <c r="Z186" s="8"/>
      <c r="AA186" s="8"/>
      <c r="AB186" s="8"/>
      <c r="AC186" s="8"/>
      <c r="AD186" s="8"/>
      <c r="AE186" s="8"/>
      <c r="AF186" s="8"/>
      <c r="AG186" s="8"/>
      <c r="AH186" s="8"/>
      <c r="AI186" s="8"/>
    </row>
    <row r="187" spans="1:35" ht="12" customHeight="1">
      <c r="A187" s="254"/>
      <c r="B187" s="51"/>
      <c r="C187" s="51"/>
      <c r="D187" s="51"/>
      <c r="E187" s="51"/>
      <c r="F187" s="51"/>
      <c r="G187" s="51"/>
      <c r="H187" s="51"/>
      <c r="I187" s="51"/>
      <c r="J187" s="51"/>
      <c r="K187" s="51"/>
      <c r="L187" s="51"/>
      <c r="M187" s="51"/>
      <c r="N187" s="51"/>
      <c r="O187" s="51"/>
      <c r="P187" s="51"/>
      <c r="Q187" s="51"/>
      <c r="R187" s="51"/>
      <c r="S187" s="51"/>
      <c r="T187" s="8"/>
      <c r="U187" s="8"/>
      <c r="V187" s="8"/>
      <c r="W187" s="8"/>
      <c r="X187" s="8"/>
      <c r="Y187" s="8"/>
      <c r="Z187" s="8"/>
      <c r="AA187" s="8"/>
      <c r="AB187" s="8"/>
      <c r="AC187" s="8"/>
      <c r="AD187" s="8"/>
      <c r="AE187" s="8"/>
      <c r="AF187" s="8"/>
      <c r="AG187" s="8"/>
      <c r="AH187" s="8"/>
      <c r="AI187" s="8"/>
    </row>
    <row r="188" spans="1:35" ht="12" customHeight="1">
      <c r="A188" s="254"/>
      <c r="B188" s="51"/>
      <c r="C188" s="51"/>
      <c r="D188" s="51"/>
      <c r="E188" s="51"/>
      <c r="F188" s="51"/>
      <c r="G188" s="51"/>
      <c r="H188" s="51"/>
      <c r="I188" s="51"/>
      <c r="J188" s="51"/>
      <c r="K188" s="51"/>
      <c r="L188" s="51"/>
      <c r="M188" s="51"/>
      <c r="N188" s="51"/>
      <c r="O188" s="51"/>
      <c r="P188" s="51"/>
      <c r="Q188" s="51"/>
      <c r="R188" s="51"/>
      <c r="S188" s="51"/>
      <c r="T188" s="8"/>
      <c r="U188" s="8"/>
      <c r="V188" s="8"/>
      <c r="W188" s="8"/>
      <c r="X188" s="8"/>
      <c r="Y188" s="8"/>
      <c r="Z188" s="8"/>
      <c r="AA188" s="8"/>
      <c r="AB188" s="8"/>
      <c r="AC188" s="8"/>
      <c r="AD188" s="8"/>
      <c r="AE188" s="8"/>
      <c r="AF188" s="8"/>
      <c r="AG188" s="8"/>
      <c r="AH188" s="8"/>
      <c r="AI188" s="8"/>
    </row>
    <row r="189" spans="1:35" ht="12" customHeight="1">
      <c r="A189" s="254"/>
      <c r="B189" s="51"/>
      <c r="C189" s="51"/>
      <c r="D189" s="51"/>
      <c r="E189" s="51"/>
      <c r="F189" s="51"/>
      <c r="G189" s="51"/>
      <c r="H189" s="51"/>
      <c r="I189" s="51"/>
      <c r="J189" s="51"/>
      <c r="K189" s="51"/>
      <c r="L189" s="51"/>
      <c r="M189" s="51"/>
      <c r="N189" s="51"/>
      <c r="O189" s="51"/>
      <c r="P189" s="51"/>
      <c r="Q189" s="51"/>
      <c r="R189" s="51"/>
      <c r="S189" s="51"/>
      <c r="T189" s="8"/>
      <c r="U189" s="8"/>
      <c r="V189" s="8"/>
      <c r="W189" s="8"/>
      <c r="X189" s="8"/>
      <c r="Y189" s="8"/>
      <c r="Z189" s="8"/>
      <c r="AA189" s="8"/>
      <c r="AB189" s="8"/>
      <c r="AC189" s="8"/>
      <c r="AD189" s="8"/>
      <c r="AE189" s="8"/>
      <c r="AF189" s="8"/>
      <c r="AG189" s="8"/>
      <c r="AH189" s="8"/>
      <c r="AI189" s="8"/>
    </row>
    <row r="190" spans="1:35" ht="12" customHeight="1">
      <c r="A190" s="254"/>
      <c r="B190" s="51"/>
      <c r="C190" s="51"/>
      <c r="D190" s="51"/>
      <c r="E190" s="51"/>
      <c r="F190" s="51"/>
      <c r="G190" s="51"/>
      <c r="H190" s="51"/>
      <c r="I190" s="51"/>
      <c r="J190" s="51"/>
      <c r="K190" s="51"/>
      <c r="L190" s="51"/>
      <c r="M190" s="51"/>
      <c r="N190" s="51"/>
      <c r="O190" s="51"/>
      <c r="P190" s="51"/>
      <c r="Q190" s="51"/>
      <c r="R190" s="51"/>
      <c r="S190" s="51"/>
      <c r="T190" s="8"/>
      <c r="U190" s="8"/>
      <c r="V190" s="8"/>
      <c r="W190" s="8"/>
      <c r="X190" s="8"/>
      <c r="Y190" s="8"/>
      <c r="Z190" s="8"/>
      <c r="AA190" s="8"/>
      <c r="AB190" s="8"/>
      <c r="AC190" s="8"/>
      <c r="AD190" s="8"/>
      <c r="AE190" s="8"/>
      <c r="AF190" s="8"/>
      <c r="AG190" s="8"/>
      <c r="AH190" s="8"/>
      <c r="AI190" s="8"/>
    </row>
    <row r="191" spans="1:35" ht="12" customHeight="1">
      <c r="A191" s="254"/>
      <c r="B191" s="51"/>
      <c r="C191" s="51"/>
      <c r="D191" s="51"/>
      <c r="E191" s="51"/>
      <c r="F191" s="51"/>
      <c r="G191" s="51"/>
      <c r="H191" s="51"/>
      <c r="I191" s="51"/>
      <c r="J191" s="51"/>
      <c r="K191" s="51"/>
      <c r="L191" s="51"/>
      <c r="M191" s="51"/>
      <c r="N191" s="51"/>
      <c r="O191" s="51"/>
      <c r="P191" s="51"/>
      <c r="Q191" s="51"/>
      <c r="R191" s="51"/>
      <c r="S191" s="51"/>
      <c r="T191" s="8"/>
      <c r="U191" s="8"/>
      <c r="V191" s="8"/>
      <c r="W191" s="8"/>
      <c r="X191" s="8"/>
      <c r="Y191" s="8"/>
      <c r="Z191" s="8"/>
      <c r="AA191" s="8"/>
      <c r="AB191" s="8"/>
      <c r="AC191" s="8"/>
      <c r="AD191" s="8"/>
      <c r="AE191" s="8"/>
      <c r="AF191" s="8"/>
      <c r="AG191" s="8"/>
      <c r="AH191" s="8"/>
      <c r="AI191" s="8"/>
    </row>
    <row r="192" spans="1:35" ht="12" customHeight="1">
      <c r="A192" s="254"/>
      <c r="B192" s="51"/>
      <c r="C192" s="51"/>
      <c r="D192" s="51"/>
      <c r="E192" s="51"/>
      <c r="F192" s="51"/>
      <c r="G192" s="51"/>
      <c r="H192" s="51"/>
      <c r="I192" s="51"/>
      <c r="J192" s="51"/>
      <c r="K192" s="51"/>
      <c r="L192" s="51"/>
      <c r="M192" s="51"/>
      <c r="N192" s="51"/>
      <c r="O192" s="51"/>
      <c r="P192" s="51"/>
      <c r="Q192" s="51"/>
      <c r="R192" s="51"/>
      <c r="S192" s="51"/>
      <c r="T192" s="8"/>
      <c r="U192" s="8"/>
      <c r="V192" s="8"/>
      <c r="W192" s="8"/>
      <c r="X192" s="8"/>
      <c r="Y192" s="8"/>
      <c r="Z192" s="8"/>
      <c r="AA192" s="8"/>
      <c r="AB192" s="8"/>
      <c r="AC192" s="8"/>
      <c r="AD192" s="8"/>
      <c r="AE192" s="8"/>
      <c r="AF192" s="8"/>
      <c r="AG192" s="8"/>
      <c r="AH192" s="8"/>
      <c r="AI192" s="8"/>
    </row>
    <row r="193" spans="1:35" ht="12" customHeight="1">
      <c r="A193" s="254"/>
      <c r="B193" s="51"/>
      <c r="C193" s="51"/>
      <c r="D193" s="51"/>
      <c r="E193" s="51"/>
      <c r="F193" s="51"/>
      <c r="G193" s="51"/>
      <c r="H193" s="51"/>
      <c r="I193" s="51"/>
      <c r="J193" s="51"/>
      <c r="K193" s="51"/>
      <c r="L193" s="51"/>
      <c r="M193" s="51"/>
      <c r="N193" s="51"/>
      <c r="O193" s="51"/>
      <c r="P193" s="51"/>
      <c r="Q193" s="51"/>
      <c r="R193" s="51"/>
      <c r="S193" s="51"/>
      <c r="T193" s="8"/>
      <c r="U193" s="8"/>
      <c r="V193" s="8"/>
      <c r="W193" s="8"/>
      <c r="X193" s="8"/>
      <c r="Y193" s="8"/>
      <c r="Z193" s="8"/>
      <c r="AA193" s="8"/>
      <c r="AB193" s="8"/>
      <c r="AC193" s="8"/>
      <c r="AD193" s="8"/>
      <c r="AE193" s="8"/>
      <c r="AF193" s="8"/>
      <c r="AG193" s="8"/>
      <c r="AH193" s="8"/>
      <c r="AI193" s="8"/>
    </row>
    <row r="194" spans="1:35" ht="12" customHeight="1">
      <c r="A194" s="254"/>
      <c r="B194" s="51"/>
      <c r="C194" s="51"/>
      <c r="D194" s="51"/>
      <c r="E194" s="51"/>
      <c r="F194" s="51"/>
      <c r="G194" s="51"/>
      <c r="H194" s="51"/>
      <c r="I194" s="51"/>
      <c r="J194" s="51"/>
      <c r="K194" s="51"/>
      <c r="L194" s="51"/>
      <c r="M194" s="51"/>
      <c r="N194" s="51"/>
      <c r="O194" s="51"/>
      <c r="P194" s="51"/>
      <c r="Q194" s="51"/>
      <c r="R194" s="51"/>
      <c r="S194" s="51"/>
      <c r="T194" s="8"/>
      <c r="U194" s="8"/>
      <c r="V194" s="8"/>
      <c r="W194" s="8"/>
      <c r="X194" s="8"/>
      <c r="Y194" s="8"/>
      <c r="Z194" s="8"/>
      <c r="AA194" s="8"/>
      <c r="AB194" s="8"/>
      <c r="AC194" s="8"/>
      <c r="AD194" s="8"/>
      <c r="AE194" s="8"/>
      <c r="AF194" s="8"/>
      <c r="AG194" s="8"/>
      <c r="AH194" s="8"/>
      <c r="AI194" s="8"/>
    </row>
    <row r="195" spans="1:35" ht="12" customHeight="1">
      <c r="A195" s="254"/>
      <c r="B195" s="51"/>
      <c r="C195" s="51"/>
      <c r="D195" s="51"/>
      <c r="E195" s="51"/>
      <c r="F195" s="51"/>
      <c r="G195" s="51"/>
      <c r="H195" s="51"/>
      <c r="I195" s="51"/>
      <c r="J195" s="51"/>
      <c r="K195" s="51"/>
      <c r="L195" s="51"/>
      <c r="M195" s="51"/>
      <c r="N195" s="51"/>
      <c r="O195" s="51"/>
      <c r="P195" s="51"/>
      <c r="Q195" s="51"/>
      <c r="R195" s="51"/>
      <c r="S195" s="51"/>
      <c r="T195" s="8"/>
      <c r="U195" s="8"/>
      <c r="V195" s="8"/>
      <c r="W195" s="8"/>
      <c r="X195" s="8"/>
      <c r="Y195" s="8"/>
      <c r="Z195" s="8"/>
      <c r="AA195" s="8"/>
      <c r="AB195" s="8"/>
      <c r="AC195" s="8"/>
      <c r="AD195" s="8"/>
      <c r="AE195" s="8"/>
      <c r="AF195" s="8"/>
      <c r="AG195" s="8"/>
      <c r="AH195" s="8"/>
      <c r="AI195" s="8"/>
    </row>
    <row r="196" spans="1:35" ht="12" customHeight="1">
      <c r="A196" s="254"/>
      <c r="B196" s="51"/>
      <c r="C196" s="51"/>
      <c r="D196" s="51"/>
      <c r="E196" s="51"/>
      <c r="F196" s="51"/>
      <c r="G196" s="51"/>
      <c r="H196" s="51"/>
      <c r="I196" s="51"/>
      <c r="J196" s="51"/>
      <c r="K196" s="51"/>
      <c r="L196" s="51"/>
      <c r="M196" s="51"/>
      <c r="N196" s="51"/>
      <c r="O196" s="51"/>
      <c r="P196" s="51"/>
      <c r="Q196" s="51"/>
      <c r="R196" s="51"/>
      <c r="S196" s="51"/>
      <c r="T196" s="8"/>
      <c r="U196" s="8"/>
      <c r="V196" s="8"/>
      <c r="W196" s="8"/>
      <c r="X196" s="8"/>
      <c r="Y196" s="8"/>
      <c r="Z196" s="8"/>
      <c r="AA196" s="8"/>
      <c r="AB196" s="8"/>
      <c r="AC196" s="8"/>
      <c r="AD196" s="8"/>
      <c r="AE196" s="8"/>
      <c r="AF196" s="8"/>
      <c r="AG196" s="8"/>
      <c r="AH196" s="8"/>
      <c r="AI196" s="8"/>
    </row>
    <row r="197" spans="1:35" ht="12" customHeight="1">
      <c r="A197" s="254"/>
      <c r="B197" s="51"/>
      <c r="C197" s="51"/>
      <c r="D197" s="51"/>
      <c r="E197" s="51"/>
      <c r="F197" s="51"/>
      <c r="G197" s="51"/>
      <c r="H197" s="51"/>
      <c r="I197" s="51"/>
      <c r="J197" s="51"/>
      <c r="K197" s="51"/>
      <c r="L197" s="51"/>
      <c r="M197" s="51"/>
      <c r="N197" s="51"/>
      <c r="O197" s="51"/>
      <c r="P197" s="51"/>
      <c r="Q197" s="51"/>
      <c r="R197" s="51"/>
      <c r="S197" s="51"/>
      <c r="T197" s="8"/>
      <c r="U197" s="8"/>
      <c r="V197" s="8"/>
      <c r="W197" s="8"/>
      <c r="X197" s="8"/>
      <c r="Y197" s="8"/>
      <c r="Z197" s="8"/>
      <c r="AA197" s="8"/>
      <c r="AB197" s="8"/>
      <c r="AC197" s="8"/>
      <c r="AD197" s="8"/>
      <c r="AE197" s="8"/>
      <c r="AF197" s="8"/>
      <c r="AG197" s="8"/>
      <c r="AH197" s="8"/>
      <c r="AI197" s="8"/>
    </row>
    <row r="198" spans="1:35" ht="12" customHeight="1">
      <c r="A198" s="254"/>
      <c r="B198" s="51"/>
      <c r="C198" s="51"/>
      <c r="D198" s="51"/>
      <c r="E198" s="51"/>
      <c r="F198" s="51"/>
      <c r="G198" s="51"/>
      <c r="H198" s="51"/>
      <c r="I198" s="51"/>
      <c r="J198" s="51"/>
      <c r="K198" s="51"/>
      <c r="L198" s="51"/>
      <c r="M198" s="51"/>
      <c r="N198" s="51"/>
      <c r="O198" s="51"/>
      <c r="P198" s="51"/>
      <c r="Q198" s="51"/>
      <c r="R198" s="51"/>
      <c r="S198" s="51"/>
      <c r="T198" s="8"/>
      <c r="U198" s="8"/>
      <c r="V198" s="8"/>
      <c r="W198" s="8"/>
      <c r="X198" s="8"/>
      <c r="Y198" s="8"/>
      <c r="Z198" s="8"/>
      <c r="AA198" s="8"/>
      <c r="AB198" s="8"/>
      <c r="AC198" s="8"/>
      <c r="AD198" s="8"/>
      <c r="AE198" s="8"/>
      <c r="AF198" s="8"/>
      <c r="AG198" s="8"/>
      <c r="AH198" s="8"/>
      <c r="AI198" s="8"/>
    </row>
    <row r="199" spans="1:35" ht="12" customHeight="1">
      <c r="A199" s="254"/>
      <c r="B199" s="51"/>
      <c r="C199" s="51"/>
      <c r="D199" s="51"/>
      <c r="E199" s="51"/>
      <c r="F199" s="51"/>
      <c r="G199" s="51"/>
      <c r="H199" s="51"/>
      <c r="I199" s="51"/>
      <c r="J199" s="51"/>
      <c r="K199" s="51"/>
      <c r="L199" s="51"/>
      <c r="M199" s="51"/>
      <c r="N199" s="51"/>
      <c r="O199" s="51"/>
      <c r="P199" s="51"/>
      <c r="Q199" s="51"/>
      <c r="R199" s="51"/>
      <c r="S199" s="51"/>
      <c r="T199" s="8"/>
      <c r="U199" s="8"/>
      <c r="V199" s="8"/>
      <c r="W199" s="8"/>
      <c r="X199" s="8"/>
      <c r="Y199" s="8"/>
      <c r="Z199" s="8"/>
      <c r="AA199" s="8"/>
      <c r="AB199" s="8"/>
      <c r="AC199" s="8"/>
      <c r="AD199" s="8"/>
      <c r="AE199" s="8"/>
      <c r="AF199" s="8"/>
      <c r="AG199" s="8"/>
      <c r="AH199" s="8"/>
      <c r="AI199" s="8"/>
    </row>
    <row r="200" spans="1:35" ht="12" customHeight="1">
      <c r="A200" s="254"/>
      <c r="B200" s="51"/>
      <c r="C200" s="51"/>
      <c r="D200" s="51"/>
      <c r="E200" s="51"/>
      <c r="F200" s="51"/>
      <c r="G200" s="51"/>
      <c r="H200" s="51"/>
      <c r="I200" s="51"/>
      <c r="J200" s="51"/>
      <c r="K200" s="51"/>
      <c r="L200" s="51"/>
      <c r="M200" s="51"/>
      <c r="N200" s="51"/>
      <c r="O200" s="51"/>
      <c r="P200" s="51"/>
      <c r="Q200" s="51"/>
      <c r="R200" s="51"/>
      <c r="S200" s="51"/>
      <c r="T200" s="8"/>
      <c r="U200" s="8"/>
      <c r="V200" s="8"/>
      <c r="W200" s="8"/>
      <c r="X200" s="8"/>
      <c r="Y200" s="8"/>
      <c r="Z200" s="8"/>
      <c r="AA200" s="8"/>
      <c r="AB200" s="8"/>
      <c r="AC200" s="8"/>
      <c r="AD200" s="8"/>
      <c r="AE200" s="8"/>
      <c r="AF200" s="8"/>
      <c r="AG200" s="8"/>
      <c r="AH200" s="8"/>
      <c r="AI200" s="8"/>
    </row>
    <row r="201" spans="1:35" ht="12" customHeight="1">
      <c r="A201" s="254"/>
      <c r="B201" s="51"/>
      <c r="C201" s="51"/>
      <c r="D201" s="51"/>
      <c r="E201" s="51"/>
      <c r="F201" s="51"/>
      <c r="G201" s="51"/>
      <c r="H201" s="51"/>
      <c r="I201" s="51"/>
      <c r="J201" s="51"/>
      <c r="K201" s="51"/>
      <c r="L201" s="51"/>
      <c r="M201" s="51"/>
      <c r="N201" s="51"/>
      <c r="O201" s="51"/>
      <c r="P201" s="51"/>
      <c r="Q201" s="51"/>
      <c r="R201" s="51"/>
      <c r="S201" s="51"/>
      <c r="T201" s="8"/>
      <c r="U201" s="8"/>
      <c r="V201" s="8"/>
      <c r="W201" s="8"/>
      <c r="X201" s="8"/>
      <c r="Y201" s="8"/>
      <c r="Z201" s="8"/>
      <c r="AA201" s="8"/>
      <c r="AB201" s="8"/>
      <c r="AC201" s="8"/>
      <c r="AD201" s="8"/>
      <c r="AE201" s="8"/>
      <c r="AF201" s="8"/>
      <c r="AG201" s="8"/>
      <c r="AH201" s="8"/>
      <c r="AI201" s="8"/>
    </row>
    <row r="202" spans="1:35" ht="12" customHeight="1">
      <c r="A202" s="254"/>
      <c r="B202" s="51"/>
      <c r="C202" s="51"/>
      <c r="D202" s="51"/>
      <c r="E202" s="51"/>
      <c r="F202" s="51"/>
      <c r="G202" s="51"/>
      <c r="H202" s="51"/>
      <c r="I202" s="51"/>
      <c r="J202" s="51"/>
      <c r="K202" s="51"/>
      <c r="L202" s="51"/>
      <c r="M202" s="51"/>
      <c r="N202" s="51"/>
      <c r="O202" s="51"/>
      <c r="P202" s="51"/>
      <c r="Q202" s="51"/>
      <c r="R202" s="51"/>
      <c r="S202" s="51"/>
      <c r="T202" s="8"/>
      <c r="U202" s="8"/>
      <c r="V202" s="8"/>
      <c r="W202" s="8"/>
      <c r="X202" s="8"/>
      <c r="Y202" s="8"/>
      <c r="Z202" s="8"/>
      <c r="AA202" s="8"/>
      <c r="AB202" s="8"/>
      <c r="AC202" s="8"/>
      <c r="AD202" s="8"/>
      <c r="AE202" s="8"/>
      <c r="AF202" s="8"/>
      <c r="AG202" s="8"/>
      <c r="AH202" s="8"/>
      <c r="AI202" s="8"/>
    </row>
    <row r="203" spans="1:35" ht="12" customHeight="1">
      <c r="A203" s="254"/>
      <c r="B203" s="51"/>
      <c r="C203" s="51"/>
      <c r="D203" s="51"/>
      <c r="E203" s="51"/>
      <c r="F203" s="51"/>
      <c r="G203" s="51"/>
      <c r="H203" s="51"/>
      <c r="I203" s="51"/>
      <c r="J203" s="51"/>
      <c r="K203" s="51"/>
      <c r="L203" s="51"/>
      <c r="M203" s="51"/>
      <c r="N203" s="51"/>
      <c r="O203" s="51"/>
      <c r="P203" s="51"/>
      <c r="Q203" s="51"/>
      <c r="R203" s="51"/>
      <c r="S203" s="51"/>
      <c r="T203" s="8"/>
      <c r="U203" s="8"/>
      <c r="V203" s="8"/>
      <c r="W203" s="8"/>
      <c r="X203" s="8"/>
      <c r="Y203" s="8"/>
      <c r="Z203" s="8"/>
      <c r="AA203" s="8"/>
      <c r="AB203" s="8"/>
      <c r="AC203" s="8"/>
      <c r="AD203" s="8"/>
      <c r="AE203" s="8"/>
      <c r="AF203" s="8"/>
      <c r="AG203" s="8"/>
      <c r="AH203" s="8"/>
      <c r="AI203" s="8"/>
    </row>
    <row r="204" spans="1:35" ht="12" customHeight="1">
      <c r="A204" s="254"/>
      <c r="B204" s="51"/>
      <c r="C204" s="51"/>
      <c r="D204" s="51"/>
      <c r="E204" s="51"/>
      <c r="F204" s="51"/>
      <c r="G204" s="51"/>
      <c r="H204" s="51"/>
      <c r="I204" s="51"/>
      <c r="J204" s="51"/>
      <c r="K204" s="51"/>
      <c r="L204" s="51"/>
      <c r="M204" s="51"/>
      <c r="N204" s="51"/>
      <c r="O204" s="51"/>
      <c r="P204" s="51"/>
      <c r="Q204" s="51"/>
      <c r="R204" s="51"/>
      <c r="S204" s="51"/>
      <c r="T204" s="8"/>
      <c r="U204" s="8"/>
      <c r="V204" s="8"/>
      <c r="W204" s="8"/>
      <c r="X204" s="8"/>
      <c r="Y204" s="8"/>
      <c r="Z204" s="8"/>
      <c r="AA204" s="8"/>
      <c r="AB204" s="8"/>
      <c r="AC204" s="8"/>
      <c r="AD204" s="8"/>
      <c r="AE204" s="8"/>
      <c r="AF204" s="8"/>
      <c r="AG204" s="8"/>
      <c r="AH204" s="8"/>
      <c r="AI204" s="8"/>
    </row>
    <row r="205" spans="1:35" ht="12" customHeight="1">
      <c r="A205" s="254"/>
      <c r="B205" s="51"/>
      <c r="C205" s="51"/>
      <c r="D205" s="51"/>
      <c r="E205" s="51"/>
      <c r="F205" s="51"/>
      <c r="G205" s="51"/>
      <c r="H205" s="51"/>
      <c r="I205" s="51"/>
      <c r="J205" s="51"/>
      <c r="K205" s="51"/>
      <c r="L205" s="51"/>
      <c r="M205" s="51"/>
      <c r="N205" s="51"/>
      <c r="O205" s="51"/>
      <c r="P205" s="51"/>
      <c r="Q205" s="51"/>
      <c r="R205" s="51"/>
      <c r="S205" s="51"/>
      <c r="T205" s="8"/>
      <c r="U205" s="8"/>
      <c r="V205" s="8"/>
      <c r="W205" s="8"/>
      <c r="X205" s="8"/>
      <c r="Y205" s="8"/>
      <c r="Z205" s="8"/>
      <c r="AA205" s="8"/>
      <c r="AB205" s="8"/>
      <c r="AC205" s="8"/>
      <c r="AD205" s="8"/>
      <c r="AE205" s="8"/>
      <c r="AF205" s="8"/>
      <c r="AG205" s="8"/>
      <c r="AH205" s="8"/>
      <c r="AI205" s="8"/>
    </row>
    <row r="206" spans="1:35" ht="12" customHeight="1">
      <c r="A206" s="254"/>
      <c r="B206" s="51"/>
      <c r="C206" s="51"/>
      <c r="D206" s="51"/>
      <c r="E206" s="51"/>
      <c r="F206" s="51"/>
      <c r="G206" s="51"/>
      <c r="H206" s="51"/>
      <c r="I206" s="51"/>
      <c r="J206" s="51"/>
      <c r="K206" s="51"/>
      <c r="L206" s="51"/>
      <c r="M206" s="51"/>
      <c r="N206" s="51"/>
      <c r="O206" s="51"/>
      <c r="P206" s="51"/>
      <c r="Q206" s="51"/>
      <c r="R206" s="51"/>
      <c r="S206" s="51"/>
      <c r="T206" s="8"/>
      <c r="U206" s="8"/>
      <c r="V206" s="8"/>
      <c r="W206" s="8"/>
      <c r="X206" s="8"/>
      <c r="Y206" s="8"/>
      <c r="Z206" s="8"/>
      <c r="AA206" s="8"/>
      <c r="AB206" s="8"/>
      <c r="AC206" s="8"/>
      <c r="AD206" s="8"/>
      <c r="AE206" s="8"/>
      <c r="AF206" s="8"/>
      <c r="AG206" s="8"/>
      <c r="AH206" s="8"/>
      <c r="AI206" s="8"/>
    </row>
    <row r="207" spans="1:35" ht="12" customHeight="1">
      <c r="A207" s="254"/>
      <c r="B207" s="51"/>
      <c r="C207" s="51"/>
      <c r="D207" s="51"/>
      <c r="E207" s="51"/>
      <c r="F207" s="51"/>
      <c r="G207" s="51"/>
      <c r="H207" s="51"/>
      <c r="I207" s="51"/>
      <c r="J207" s="51"/>
      <c r="K207" s="51"/>
      <c r="L207" s="51"/>
      <c r="M207" s="51"/>
      <c r="N207" s="51"/>
      <c r="O207" s="51"/>
      <c r="P207" s="51"/>
      <c r="Q207" s="51"/>
      <c r="R207" s="51"/>
      <c r="S207" s="51"/>
      <c r="T207" s="8"/>
      <c r="U207" s="8"/>
      <c r="V207" s="8"/>
      <c r="W207" s="8"/>
      <c r="X207" s="8"/>
      <c r="Y207" s="8"/>
      <c r="Z207" s="8"/>
      <c r="AA207" s="8"/>
      <c r="AB207" s="8"/>
      <c r="AC207" s="8"/>
      <c r="AD207" s="8"/>
      <c r="AE207" s="8"/>
      <c r="AF207" s="8"/>
      <c r="AG207" s="8"/>
      <c r="AH207" s="8"/>
      <c r="AI207" s="8"/>
    </row>
    <row r="208" spans="1:35" ht="12" customHeight="1">
      <c r="A208" s="254"/>
      <c r="B208" s="51"/>
      <c r="C208" s="51"/>
      <c r="D208" s="51"/>
      <c r="E208" s="51"/>
      <c r="F208" s="51"/>
      <c r="G208" s="51"/>
      <c r="H208" s="51"/>
      <c r="I208" s="51"/>
      <c r="J208" s="51"/>
      <c r="K208" s="51"/>
      <c r="L208" s="51"/>
      <c r="M208" s="51"/>
      <c r="N208" s="51"/>
      <c r="O208" s="51"/>
      <c r="P208" s="51"/>
      <c r="Q208" s="51"/>
      <c r="R208" s="51"/>
      <c r="S208" s="51"/>
      <c r="T208" s="8"/>
      <c r="U208" s="8"/>
      <c r="V208" s="8"/>
      <c r="W208" s="8"/>
      <c r="X208" s="8"/>
      <c r="Y208" s="8"/>
      <c r="Z208" s="8"/>
      <c r="AA208" s="8"/>
      <c r="AB208" s="8"/>
      <c r="AC208" s="8"/>
      <c r="AD208" s="8"/>
      <c r="AE208" s="8"/>
      <c r="AF208" s="8"/>
      <c r="AG208" s="8"/>
      <c r="AH208" s="8"/>
      <c r="AI208" s="8"/>
    </row>
    <row r="209" spans="1:35" ht="12" customHeight="1">
      <c r="A209" s="254"/>
      <c r="B209" s="51"/>
      <c r="C209" s="51"/>
      <c r="D209" s="51"/>
      <c r="E209" s="51"/>
      <c r="F209" s="51"/>
      <c r="G209" s="51"/>
      <c r="H209" s="51"/>
      <c r="I209" s="51"/>
      <c r="J209" s="51"/>
      <c r="K209" s="51"/>
      <c r="L209" s="51"/>
      <c r="M209" s="51"/>
      <c r="N209" s="51"/>
      <c r="O209" s="51"/>
      <c r="P209" s="51"/>
      <c r="Q209" s="51"/>
      <c r="R209" s="51"/>
      <c r="S209" s="51"/>
      <c r="T209" s="8"/>
      <c r="U209" s="8"/>
      <c r="V209" s="8"/>
      <c r="W209" s="8"/>
      <c r="X209" s="8"/>
      <c r="Y209" s="8"/>
      <c r="Z209" s="8"/>
      <c r="AA209" s="8"/>
      <c r="AB209" s="8"/>
      <c r="AC209" s="8"/>
      <c r="AD209" s="8"/>
      <c r="AE209" s="8"/>
      <c r="AF209" s="8"/>
      <c r="AG209" s="8"/>
      <c r="AH209" s="8"/>
      <c r="AI209" s="8"/>
    </row>
    <row r="210" spans="1:35" ht="12" customHeight="1">
      <c r="A210" s="254"/>
      <c r="B210" s="51"/>
      <c r="C210" s="51"/>
      <c r="D210" s="51"/>
      <c r="E210" s="51"/>
      <c r="F210" s="51"/>
      <c r="G210" s="51"/>
      <c r="H210" s="51"/>
      <c r="I210" s="51"/>
      <c r="J210" s="51"/>
      <c r="K210" s="51"/>
      <c r="L210" s="51"/>
      <c r="M210" s="51"/>
      <c r="N210" s="51"/>
      <c r="O210" s="51"/>
      <c r="P210" s="51"/>
      <c r="Q210" s="51"/>
      <c r="R210" s="51"/>
      <c r="S210" s="51"/>
      <c r="T210" s="8"/>
      <c r="U210" s="8"/>
      <c r="V210" s="8"/>
      <c r="W210" s="8"/>
      <c r="X210" s="8"/>
      <c r="Y210" s="8"/>
      <c r="Z210" s="8"/>
      <c r="AA210" s="8"/>
      <c r="AB210" s="8"/>
      <c r="AC210" s="8"/>
      <c r="AD210" s="8"/>
      <c r="AE210" s="8"/>
      <c r="AF210" s="8"/>
      <c r="AG210" s="8"/>
      <c r="AH210" s="8"/>
      <c r="AI210" s="8"/>
    </row>
    <row r="211" spans="1:35" ht="12" customHeight="1">
      <c r="A211" s="254"/>
      <c r="B211" s="51"/>
      <c r="C211" s="51"/>
      <c r="D211" s="51"/>
      <c r="E211" s="51"/>
      <c r="F211" s="51"/>
      <c r="G211" s="51"/>
      <c r="H211" s="51"/>
      <c r="I211" s="51"/>
      <c r="J211" s="51"/>
      <c r="K211" s="51"/>
      <c r="L211" s="51"/>
      <c r="M211" s="51"/>
      <c r="N211" s="51"/>
      <c r="O211" s="51"/>
      <c r="P211" s="51"/>
      <c r="Q211" s="51"/>
      <c r="R211" s="51"/>
      <c r="S211" s="51"/>
      <c r="T211" s="8"/>
      <c r="U211" s="8"/>
      <c r="V211" s="8"/>
      <c r="W211" s="8"/>
      <c r="X211" s="8"/>
      <c r="Y211" s="8"/>
      <c r="Z211" s="8"/>
      <c r="AA211" s="8"/>
      <c r="AB211" s="8"/>
      <c r="AC211" s="8"/>
      <c r="AD211" s="8"/>
      <c r="AE211" s="8"/>
      <c r="AF211" s="8"/>
      <c r="AG211" s="8"/>
      <c r="AH211" s="8"/>
      <c r="AI211" s="8"/>
    </row>
    <row r="212" spans="1:35" ht="12" customHeight="1">
      <c r="A212" s="254"/>
      <c r="B212" s="51"/>
      <c r="C212" s="51"/>
      <c r="D212" s="51"/>
      <c r="E212" s="51"/>
      <c r="F212" s="51"/>
      <c r="G212" s="51"/>
      <c r="H212" s="51"/>
      <c r="I212" s="51"/>
      <c r="J212" s="51"/>
      <c r="K212" s="51"/>
      <c r="L212" s="51"/>
      <c r="M212" s="51"/>
      <c r="N212" s="51"/>
      <c r="O212" s="51"/>
      <c r="P212" s="51"/>
      <c r="Q212" s="51"/>
      <c r="R212" s="51"/>
      <c r="S212" s="51"/>
      <c r="T212" s="8"/>
      <c r="U212" s="8"/>
      <c r="V212" s="8"/>
      <c r="W212" s="8"/>
      <c r="X212" s="8"/>
      <c r="Y212" s="8"/>
      <c r="Z212" s="8"/>
      <c r="AA212" s="8"/>
      <c r="AB212" s="8"/>
      <c r="AC212" s="8"/>
      <c r="AD212" s="8"/>
      <c r="AE212" s="8"/>
      <c r="AF212" s="8"/>
      <c r="AG212" s="8"/>
      <c r="AH212" s="8"/>
      <c r="AI212" s="8"/>
    </row>
    <row r="213" spans="1:35" ht="12" customHeight="1">
      <c r="A213" s="254"/>
      <c r="B213" s="51"/>
      <c r="C213" s="51"/>
      <c r="D213" s="51"/>
      <c r="E213" s="51"/>
      <c r="F213" s="51"/>
      <c r="G213" s="51"/>
      <c r="H213" s="51"/>
      <c r="I213" s="51"/>
      <c r="J213" s="51"/>
      <c r="K213" s="51"/>
      <c r="L213" s="51"/>
      <c r="M213" s="51"/>
      <c r="N213" s="51"/>
      <c r="O213" s="51"/>
      <c r="P213" s="51"/>
      <c r="Q213" s="51"/>
      <c r="R213" s="51"/>
      <c r="S213" s="51"/>
      <c r="T213" s="8"/>
      <c r="U213" s="8"/>
      <c r="V213" s="8"/>
      <c r="W213" s="8"/>
      <c r="X213" s="8"/>
      <c r="Y213" s="8"/>
      <c r="Z213" s="8"/>
      <c r="AA213" s="8"/>
      <c r="AB213" s="8"/>
      <c r="AC213" s="8"/>
      <c r="AD213" s="8"/>
      <c r="AE213" s="8"/>
      <c r="AF213" s="8"/>
      <c r="AG213" s="8"/>
      <c r="AH213" s="8"/>
      <c r="AI213" s="8"/>
    </row>
    <row r="214" spans="1:35" ht="12" customHeight="1">
      <c r="A214" s="254"/>
      <c r="B214" s="51"/>
      <c r="C214" s="51"/>
      <c r="D214" s="51"/>
      <c r="E214" s="51"/>
      <c r="F214" s="51"/>
      <c r="G214" s="51"/>
      <c r="H214" s="51"/>
      <c r="I214" s="51"/>
      <c r="J214" s="51"/>
      <c r="K214" s="51"/>
      <c r="L214" s="51"/>
      <c r="M214" s="51"/>
      <c r="N214" s="51"/>
      <c r="O214" s="51"/>
      <c r="P214" s="51"/>
      <c r="Q214" s="51"/>
      <c r="R214" s="51"/>
      <c r="S214" s="51"/>
      <c r="T214" s="8"/>
      <c r="U214" s="8"/>
      <c r="V214" s="8"/>
      <c r="W214" s="8"/>
      <c r="X214" s="8"/>
      <c r="Y214" s="8"/>
      <c r="Z214" s="8"/>
      <c r="AA214" s="8"/>
      <c r="AB214" s="8"/>
      <c r="AC214" s="8"/>
      <c r="AD214" s="8"/>
      <c r="AE214" s="8"/>
      <c r="AF214" s="8"/>
      <c r="AG214" s="8"/>
      <c r="AH214" s="8"/>
      <c r="AI214" s="8"/>
    </row>
    <row r="215" spans="1:35" ht="12" customHeight="1">
      <c r="A215" s="254"/>
      <c r="B215" s="51"/>
      <c r="C215" s="51"/>
      <c r="D215" s="51"/>
      <c r="E215" s="51"/>
      <c r="F215" s="51"/>
      <c r="G215" s="51"/>
      <c r="H215" s="51"/>
      <c r="I215" s="51"/>
      <c r="J215" s="51"/>
      <c r="K215" s="51"/>
      <c r="L215" s="51"/>
      <c r="M215" s="51"/>
      <c r="N215" s="51"/>
      <c r="O215" s="51"/>
      <c r="P215" s="51"/>
      <c r="Q215" s="51"/>
      <c r="R215" s="51"/>
      <c r="S215" s="51"/>
      <c r="T215" s="8"/>
      <c r="U215" s="8"/>
      <c r="V215" s="8"/>
      <c r="W215" s="8"/>
      <c r="X215" s="8"/>
      <c r="Y215" s="8"/>
      <c r="Z215" s="8"/>
      <c r="AA215" s="8"/>
      <c r="AB215" s="8"/>
      <c r="AC215" s="8"/>
      <c r="AD215" s="8"/>
      <c r="AE215" s="8"/>
      <c r="AF215" s="8"/>
      <c r="AG215" s="8"/>
      <c r="AH215" s="8"/>
      <c r="AI215" s="8"/>
    </row>
    <row r="216" spans="1:35" ht="12" customHeight="1">
      <c r="A216" s="254"/>
      <c r="B216" s="51"/>
      <c r="C216" s="51"/>
      <c r="D216" s="51"/>
      <c r="E216" s="51"/>
      <c r="F216" s="51"/>
      <c r="G216" s="51"/>
      <c r="H216" s="51"/>
      <c r="I216" s="51"/>
      <c r="J216" s="51"/>
      <c r="K216" s="51"/>
      <c r="L216" s="51"/>
      <c r="M216" s="51"/>
      <c r="N216" s="51"/>
      <c r="O216" s="51"/>
      <c r="P216" s="51"/>
      <c r="Q216" s="51"/>
      <c r="R216" s="51"/>
      <c r="S216" s="51"/>
      <c r="T216" s="8"/>
      <c r="U216" s="8"/>
      <c r="V216" s="8"/>
      <c r="W216" s="8"/>
      <c r="X216" s="8"/>
      <c r="Y216" s="8"/>
      <c r="Z216" s="8"/>
      <c r="AA216" s="8"/>
      <c r="AB216" s="8"/>
      <c r="AC216" s="8"/>
      <c r="AD216" s="8"/>
      <c r="AE216" s="8"/>
      <c r="AF216" s="8"/>
      <c r="AG216" s="8"/>
      <c r="AH216" s="8"/>
      <c r="AI216" s="8"/>
    </row>
    <row r="217" spans="1:35" ht="12" customHeight="1">
      <c r="A217" s="254"/>
      <c r="B217" s="51"/>
      <c r="C217" s="51"/>
      <c r="D217" s="51"/>
      <c r="E217" s="51"/>
      <c r="F217" s="51"/>
      <c r="G217" s="51"/>
      <c r="H217" s="51"/>
      <c r="I217" s="51"/>
      <c r="J217" s="51"/>
      <c r="K217" s="51"/>
      <c r="L217" s="51"/>
      <c r="M217" s="51"/>
      <c r="N217" s="51"/>
      <c r="O217" s="51"/>
      <c r="P217" s="51"/>
      <c r="Q217" s="51"/>
      <c r="R217" s="51"/>
      <c r="S217" s="51"/>
      <c r="T217" s="8"/>
      <c r="U217" s="8"/>
      <c r="V217" s="8"/>
      <c r="W217" s="8"/>
      <c r="X217" s="8"/>
      <c r="Y217" s="8"/>
      <c r="Z217" s="8"/>
      <c r="AA217" s="8"/>
      <c r="AB217" s="8"/>
      <c r="AC217" s="8"/>
      <c r="AD217" s="8"/>
      <c r="AE217" s="8"/>
      <c r="AF217" s="8"/>
      <c r="AG217" s="8"/>
      <c r="AH217" s="8"/>
      <c r="AI217" s="8"/>
    </row>
    <row r="218" spans="1:35" ht="12" customHeight="1">
      <c r="A218" s="254"/>
      <c r="B218" s="51"/>
      <c r="C218" s="51"/>
      <c r="D218" s="51"/>
      <c r="E218" s="51"/>
      <c r="F218" s="51"/>
      <c r="G218" s="51"/>
      <c r="H218" s="51"/>
      <c r="I218" s="51"/>
      <c r="J218" s="51"/>
      <c r="K218" s="51"/>
      <c r="L218" s="51"/>
      <c r="M218" s="51"/>
      <c r="N218" s="51"/>
      <c r="O218" s="51"/>
      <c r="P218" s="51"/>
      <c r="Q218" s="51"/>
      <c r="R218" s="51"/>
      <c r="S218" s="51"/>
      <c r="T218" s="8"/>
      <c r="U218" s="8"/>
      <c r="V218" s="8"/>
      <c r="W218" s="8"/>
      <c r="X218" s="8"/>
      <c r="Y218" s="8"/>
      <c r="Z218" s="8"/>
      <c r="AA218" s="8"/>
      <c r="AB218" s="8"/>
      <c r="AC218" s="8"/>
      <c r="AD218" s="8"/>
      <c r="AE218" s="8"/>
      <c r="AF218" s="8"/>
      <c r="AG218" s="8"/>
      <c r="AH218" s="8"/>
      <c r="AI218" s="8"/>
    </row>
    <row r="219" spans="1:35" ht="12" customHeight="1">
      <c r="A219" s="254"/>
      <c r="B219" s="51"/>
      <c r="C219" s="51"/>
      <c r="D219" s="51"/>
      <c r="E219" s="51"/>
      <c r="F219" s="51"/>
      <c r="G219" s="51"/>
      <c r="H219" s="51"/>
      <c r="I219" s="51"/>
      <c r="J219" s="51"/>
      <c r="K219" s="51"/>
      <c r="L219" s="51"/>
      <c r="M219" s="51"/>
      <c r="N219" s="51"/>
      <c r="O219" s="51"/>
      <c r="P219" s="51"/>
      <c r="Q219" s="51"/>
      <c r="R219" s="51"/>
      <c r="S219" s="51"/>
      <c r="T219" s="8"/>
      <c r="U219" s="8"/>
      <c r="V219" s="8"/>
      <c r="W219" s="8"/>
      <c r="X219" s="8"/>
      <c r="Y219" s="8"/>
      <c r="Z219" s="8"/>
      <c r="AA219" s="8"/>
      <c r="AB219" s="8"/>
      <c r="AC219" s="8"/>
      <c r="AD219" s="8"/>
      <c r="AE219" s="8"/>
      <c r="AF219" s="8"/>
      <c r="AG219" s="8"/>
      <c r="AH219" s="8"/>
      <c r="AI219" s="8"/>
    </row>
    <row r="220" spans="1:35" ht="12" customHeight="1">
      <c r="A220" s="254"/>
      <c r="B220" s="51"/>
      <c r="C220" s="51"/>
      <c r="D220" s="51"/>
      <c r="E220" s="51"/>
      <c r="F220" s="51"/>
      <c r="G220" s="51"/>
      <c r="H220" s="51"/>
      <c r="I220" s="51"/>
      <c r="J220" s="51"/>
      <c r="K220" s="51"/>
      <c r="L220" s="51"/>
      <c r="M220" s="51"/>
      <c r="N220" s="51"/>
      <c r="O220" s="51"/>
      <c r="P220" s="51"/>
      <c r="Q220" s="51"/>
      <c r="R220" s="51"/>
      <c r="S220" s="51"/>
      <c r="T220" s="8"/>
      <c r="U220" s="8"/>
      <c r="V220" s="8"/>
      <c r="W220" s="8"/>
      <c r="X220" s="8"/>
      <c r="Y220" s="8"/>
      <c r="Z220" s="8"/>
      <c r="AA220" s="8"/>
      <c r="AB220" s="8"/>
      <c r="AC220" s="8"/>
      <c r="AD220" s="8"/>
      <c r="AE220" s="8"/>
      <c r="AF220" s="8"/>
      <c r="AG220" s="8"/>
      <c r="AH220" s="8"/>
      <c r="AI220" s="8"/>
    </row>
    <row r="221" spans="1:35" ht="12" customHeight="1">
      <c r="A221" s="254"/>
      <c r="B221" s="51"/>
      <c r="C221" s="51"/>
      <c r="D221" s="51"/>
      <c r="E221" s="51"/>
      <c r="F221" s="51"/>
      <c r="G221" s="51"/>
      <c r="H221" s="51"/>
      <c r="I221" s="51"/>
      <c r="J221" s="51"/>
      <c r="K221" s="51"/>
      <c r="L221" s="51"/>
      <c r="M221" s="51"/>
      <c r="N221" s="51"/>
      <c r="O221" s="51"/>
      <c r="P221" s="51"/>
      <c r="Q221" s="51"/>
      <c r="R221" s="51"/>
      <c r="S221" s="51"/>
      <c r="T221" s="8"/>
      <c r="U221" s="8"/>
      <c r="V221" s="8"/>
      <c r="W221" s="8"/>
      <c r="X221" s="8"/>
      <c r="Y221" s="8"/>
      <c r="Z221" s="8"/>
      <c r="AA221" s="8"/>
      <c r="AB221" s="8"/>
      <c r="AC221" s="8"/>
      <c r="AD221" s="8"/>
      <c r="AE221" s="8"/>
      <c r="AF221" s="8"/>
      <c r="AG221" s="8"/>
      <c r="AH221" s="8"/>
      <c r="AI221" s="8"/>
    </row>
    <row r="222" spans="1:35" ht="12" customHeight="1">
      <c r="A222" s="254"/>
      <c r="B222" s="51"/>
      <c r="C222" s="51"/>
      <c r="D222" s="51"/>
      <c r="E222" s="51"/>
      <c r="F222" s="51"/>
      <c r="G222" s="51"/>
      <c r="H222" s="51"/>
      <c r="I222" s="51"/>
      <c r="J222" s="51"/>
      <c r="K222" s="51"/>
      <c r="L222" s="51"/>
      <c r="M222" s="51"/>
      <c r="N222" s="51"/>
      <c r="O222" s="51"/>
      <c r="P222" s="51"/>
      <c r="Q222" s="51"/>
      <c r="R222" s="51"/>
      <c r="S222" s="51"/>
      <c r="T222" s="8"/>
      <c r="U222" s="8"/>
      <c r="V222" s="8"/>
      <c r="W222" s="8"/>
      <c r="X222" s="8"/>
      <c r="Y222" s="8"/>
      <c r="Z222" s="8"/>
      <c r="AA222" s="8"/>
      <c r="AB222" s="8"/>
      <c r="AC222" s="8"/>
      <c r="AD222" s="8"/>
      <c r="AE222" s="8"/>
      <c r="AF222" s="8"/>
      <c r="AG222" s="8"/>
      <c r="AH222" s="8"/>
      <c r="AI222" s="8"/>
    </row>
    <row r="223" spans="1:35" ht="12" customHeight="1">
      <c r="A223" s="254"/>
      <c r="B223" s="51"/>
      <c r="C223" s="51"/>
      <c r="D223" s="51"/>
      <c r="E223" s="51"/>
      <c r="F223" s="51"/>
      <c r="G223" s="51"/>
      <c r="H223" s="51"/>
      <c r="I223" s="51"/>
      <c r="J223" s="51"/>
      <c r="K223" s="51"/>
      <c r="L223" s="51"/>
      <c r="M223" s="51"/>
      <c r="N223" s="51"/>
      <c r="O223" s="51"/>
      <c r="P223" s="51"/>
      <c r="Q223" s="51"/>
      <c r="R223" s="51"/>
      <c r="S223" s="51"/>
      <c r="T223" s="8"/>
      <c r="U223" s="8"/>
      <c r="V223" s="8"/>
      <c r="W223" s="8"/>
      <c r="X223" s="8"/>
      <c r="Y223" s="8"/>
      <c r="Z223" s="8"/>
      <c r="AA223" s="8"/>
      <c r="AB223" s="8"/>
      <c r="AC223" s="8"/>
      <c r="AD223" s="8"/>
      <c r="AE223" s="8"/>
      <c r="AF223" s="8"/>
      <c r="AG223" s="8"/>
      <c r="AH223" s="8"/>
      <c r="AI223" s="8"/>
    </row>
    <row r="224" spans="1:35" ht="12" customHeight="1">
      <c r="A224" s="254"/>
      <c r="B224" s="51"/>
      <c r="C224" s="51"/>
      <c r="D224" s="51"/>
      <c r="E224" s="51"/>
      <c r="F224" s="51"/>
      <c r="G224" s="51"/>
      <c r="H224" s="51"/>
      <c r="I224" s="51"/>
      <c r="J224" s="51"/>
      <c r="K224" s="51"/>
      <c r="L224" s="51"/>
      <c r="M224" s="51"/>
      <c r="N224" s="51"/>
      <c r="O224" s="51"/>
      <c r="P224" s="51"/>
      <c r="Q224" s="51"/>
      <c r="R224" s="51"/>
      <c r="S224" s="51"/>
      <c r="T224" s="8"/>
      <c r="U224" s="8"/>
      <c r="V224" s="8"/>
      <c r="W224" s="8"/>
      <c r="X224" s="8"/>
      <c r="Y224" s="8"/>
      <c r="Z224" s="8"/>
      <c r="AA224" s="8"/>
      <c r="AB224" s="8"/>
      <c r="AC224" s="8"/>
      <c r="AD224" s="8"/>
      <c r="AE224" s="8"/>
      <c r="AF224" s="8"/>
      <c r="AG224" s="8"/>
      <c r="AH224" s="8"/>
      <c r="AI224" s="8"/>
    </row>
    <row r="225" spans="1:35" ht="12" customHeight="1">
      <c r="A225" s="254"/>
      <c r="B225" s="51"/>
      <c r="C225" s="51"/>
      <c r="D225" s="51"/>
      <c r="E225" s="51"/>
      <c r="F225" s="51"/>
      <c r="G225" s="51"/>
      <c r="H225" s="51"/>
      <c r="I225" s="51"/>
      <c r="J225" s="51"/>
      <c r="K225" s="51"/>
      <c r="L225" s="51"/>
      <c r="M225" s="51"/>
      <c r="N225" s="51"/>
      <c r="O225" s="51"/>
      <c r="P225" s="51"/>
      <c r="Q225" s="51"/>
      <c r="R225" s="51"/>
      <c r="S225" s="51"/>
      <c r="T225" s="8"/>
      <c r="U225" s="8"/>
      <c r="V225" s="8"/>
      <c r="W225" s="8"/>
      <c r="X225" s="8"/>
      <c r="Y225" s="8"/>
      <c r="Z225" s="8"/>
      <c r="AA225" s="8"/>
      <c r="AB225" s="8"/>
      <c r="AC225" s="8"/>
      <c r="AD225" s="8"/>
      <c r="AE225" s="8"/>
      <c r="AF225" s="8"/>
      <c r="AG225" s="8"/>
      <c r="AH225" s="8"/>
      <c r="AI225" s="8"/>
    </row>
    <row r="226" spans="1:35" ht="12" customHeight="1">
      <c r="A226" s="254"/>
      <c r="B226" s="51"/>
      <c r="C226" s="51"/>
      <c r="D226" s="51"/>
      <c r="E226" s="51"/>
      <c r="F226" s="51"/>
      <c r="G226" s="51"/>
      <c r="H226" s="51"/>
      <c r="I226" s="51"/>
      <c r="J226" s="51"/>
      <c r="K226" s="51"/>
      <c r="L226" s="51"/>
      <c r="M226" s="51"/>
      <c r="N226" s="51"/>
      <c r="O226" s="51"/>
      <c r="P226" s="51"/>
      <c r="Q226" s="51"/>
      <c r="R226" s="51"/>
      <c r="S226" s="51"/>
      <c r="T226" s="8"/>
      <c r="U226" s="8"/>
      <c r="V226" s="8"/>
      <c r="W226" s="8"/>
      <c r="X226" s="8"/>
      <c r="Y226" s="8"/>
      <c r="Z226" s="8"/>
      <c r="AA226" s="8"/>
      <c r="AB226" s="8"/>
      <c r="AC226" s="8"/>
      <c r="AD226" s="8"/>
      <c r="AE226" s="8"/>
      <c r="AF226" s="8"/>
      <c r="AG226" s="8"/>
      <c r="AH226" s="8"/>
      <c r="AI226" s="8"/>
    </row>
    <row r="227" spans="1:35" ht="12" customHeight="1">
      <c r="A227" s="254"/>
      <c r="B227" s="51"/>
      <c r="C227" s="51"/>
      <c r="D227" s="51"/>
      <c r="E227" s="51"/>
      <c r="F227" s="51"/>
      <c r="G227" s="51"/>
      <c r="H227" s="51"/>
      <c r="I227" s="51"/>
      <c r="J227" s="51"/>
      <c r="K227" s="51"/>
      <c r="L227" s="51"/>
      <c r="M227" s="51"/>
      <c r="N227" s="51"/>
      <c r="O227" s="51"/>
      <c r="P227" s="51"/>
      <c r="Q227" s="51"/>
      <c r="R227" s="51"/>
      <c r="S227" s="51"/>
      <c r="T227" s="8"/>
      <c r="U227" s="8"/>
      <c r="V227" s="8"/>
      <c r="W227" s="8"/>
      <c r="X227" s="8"/>
      <c r="Y227" s="8"/>
      <c r="Z227" s="8"/>
      <c r="AA227" s="8"/>
      <c r="AB227" s="8"/>
      <c r="AC227" s="8"/>
      <c r="AD227" s="8"/>
      <c r="AE227" s="8"/>
      <c r="AF227" s="8"/>
      <c r="AG227" s="8"/>
      <c r="AH227" s="8"/>
      <c r="AI227" s="8"/>
    </row>
    <row r="228" spans="1:35" ht="12" customHeight="1">
      <c r="A228" s="254"/>
      <c r="B228" s="51"/>
      <c r="C228" s="51"/>
      <c r="D228" s="51"/>
      <c r="E228" s="51"/>
      <c r="F228" s="51"/>
      <c r="G228" s="51"/>
      <c r="H228" s="51"/>
      <c r="I228" s="51"/>
      <c r="J228" s="51"/>
      <c r="K228" s="51"/>
      <c r="L228" s="51"/>
      <c r="M228" s="51"/>
      <c r="N228" s="51"/>
      <c r="O228" s="51"/>
      <c r="P228" s="51"/>
      <c r="Q228" s="51"/>
      <c r="R228" s="51"/>
      <c r="S228" s="51"/>
      <c r="T228" s="8"/>
      <c r="U228" s="8"/>
      <c r="V228" s="8"/>
      <c r="W228" s="8"/>
      <c r="X228" s="8"/>
      <c r="Y228" s="8"/>
      <c r="Z228" s="8"/>
      <c r="AA228" s="8"/>
      <c r="AB228" s="8"/>
      <c r="AC228" s="8"/>
      <c r="AD228" s="8"/>
      <c r="AE228" s="8"/>
      <c r="AF228" s="8"/>
      <c r="AG228" s="8"/>
      <c r="AH228" s="8"/>
      <c r="AI228" s="8"/>
    </row>
    <row r="229" spans="1:35" ht="12" customHeight="1">
      <c r="A229" s="254"/>
      <c r="B229" s="51"/>
      <c r="C229" s="51"/>
      <c r="D229" s="51"/>
      <c r="E229" s="51"/>
      <c r="F229" s="51"/>
      <c r="G229" s="51"/>
      <c r="H229" s="51"/>
      <c r="I229" s="51"/>
      <c r="J229" s="51"/>
      <c r="K229" s="51"/>
      <c r="L229" s="51"/>
      <c r="M229" s="51"/>
      <c r="N229" s="51"/>
      <c r="O229" s="51"/>
      <c r="P229" s="51"/>
      <c r="Q229" s="51"/>
      <c r="R229" s="51"/>
      <c r="S229" s="51"/>
      <c r="T229" s="8"/>
      <c r="U229" s="8"/>
      <c r="V229" s="8"/>
      <c r="W229" s="8"/>
      <c r="X229" s="8"/>
      <c r="Y229" s="8"/>
      <c r="Z229" s="8"/>
      <c r="AA229" s="8"/>
      <c r="AB229" s="8"/>
      <c r="AC229" s="8"/>
      <c r="AD229" s="8"/>
      <c r="AE229" s="8"/>
      <c r="AF229" s="8"/>
      <c r="AG229" s="8"/>
      <c r="AH229" s="8"/>
      <c r="AI229" s="8"/>
    </row>
    <row r="230" spans="1:35" ht="12" customHeight="1">
      <c r="A230" s="254"/>
      <c r="B230" s="51"/>
      <c r="C230" s="51"/>
      <c r="D230" s="51"/>
      <c r="E230" s="51"/>
      <c r="F230" s="51"/>
      <c r="G230" s="51"/>
      <c r="H230" s="51"/>
      <c r="I230" s="51"/>
      <c r="J230" s="51"/>
      <c r="K230" s="51"/>
      <c r="L230" s="51"/>
      <c r="M230" s="51"/>
      <c r="N230" s="51"/>
      <c r="O230" s="51"/>
      <c r="P230" s="51"/>
      <c r="Q230" s="51"/>
      <c r="R230" s="51"/>
      <c r="S230" s="51"/>
      <c r="T230" s="8"/>
      <c r="U230" s="8"/>
      <c r="V230" s="8"/>
      <c r="W230" s="8"/>
      <c r="X230" s="8"/>
      <c r="Y230" s="8"/>
      <c r="Z230" s="8"/>
      <c r="AA230" s="8"/>
      <c r="AB230" s="8"/>
      <c r="AC230" s="8"/>
      <c r="AD230" s="8"/>
      <c r="AE230" s="8"/>
      <c r="AF230" s="8"/>
      <c r="AG230" s="8"/>
      <c r="AH230" s="8"/>
      <c r="AI230" s="8"/>
    </row>
    <row r="231" spans="1:35" ht="12" customHeight="1">
      <c r="A231" s="254"/>
      <c r="B231" s="51"/>
      <c r="C231" s="51"/>
      <c r="D231" s="51"/>
      <c r="E231" s="51"/>
      <c r="F231" s="51"/>
      <c r="G231" s="51"/>
      <c r="H231" s="51"/>
      <c r="I231" s="51"/>
      <c r="J231" s="51"/>
      <c r="K231" s="51"/>
      <c r="L231" s="51"/>
      <c r="M231" s="51"/>
      <c r="N231" s="51"/>
      <c r="O231" s="51"/>
      <c r="P231" s="51"/>
      <c r="Q231" s="51"/>
      <c r="R231" s="51"/>
      <c r="S231" s="51"/>
      <c r="T231" s="8"/>
      <c r="U231" s="8"/>
      <c r="V231" s="8"/>
      <c r="W231" s="8"/>
      <c r="X231" s="8"/>
      <c r="Y231" s="8"/>
      <c r="Z231" s="8"/>
      <c r="AA231" s="8"/>
      <c r="AB231" s="8"/>
      <c r="AC231" s="8"/>
      <c r="AD231" s="8"/>
      <c r="AE231" s="8"/>
      <c r="AF231" s="8"/>
      <c r="AG231" s="8"/>
      <c r="AH231" s="8"/>
      <c r="AI231" s="8"/>
    </row>
    <row r="232" spans="1:35" ht="12" customHeight="1">
      <c r="A232" s="254"/>
      <c r="B232" s="51"/>
      <c r="C232" s="51"/>
      <c r="D232" s="51"/>
      <c r="E232" s="51"/>
      <c r="F232" s="51"/>
      <c r="G232" s="51"/>
      <c r="H232" s="51"/>
      <c r="I232" s="51"/>
      <c r="J232" s="51"/>
      <c r="K232" s="51"/>
      <c r="L232" s="51"/>
      <c r="M232" s="51"/>
      <c r="N232" s="51"/>
      <c r="O232" s="51"/>
      <c r="P232" s="51"/>
      <c r="Q232" s="51"/>
      <c r="R232" s="51"/>
      <c r="S232" s="51"/>
      <c r="T232" s="8"/>
      <c r="U232" s="8"/>
      <c r="V232" s="8"/>
      <c r="W232" s="8"/>
      <c r="X232" s="8"/>
      <c r="Y232" s="8"/>
      <c r="Z232" s="8"/>
      <c r="AA232" s="8"/>
      <c r="AB232" s="8"/>
      <c r="AC232" s="8"/>
      <c r="AD232" s="8"/>
      <c r="AE232" s="8"/>
      <c r="AF232" s="8"/>
      <c r="AG232" s="8"/>
      <c r="AH232" s="8"/>
      <c r="AI232" s="8"/>
    </row>
    <row r="233" spans="1:35" ht="12" customHeight="1">
      <c r="A233" s="254"/>
      <c r="B233" s="51"/>
      <c r="C233" s="51"/>
      <c r="D233" s="51"/>
      <c r="E233" s="51"/>
      <c r="F233" s="51"/>
      <c r="G233" s="51"/>
      <c r="H233" s="51"/>
      <c r="I233" s="51"/>
      <c r="J233" s="51"/>
      <c r="K233" s="51"/>
      <c r="L233" s="51"/>
      <c r="M233" s="51"/>
      <c r="N233" s="51"/>
      <c r="O233" s="51"/>
      <c r="P233" s="51"/>
      <c r="Q233" s="51"/>
      <c r="R233" s="51"/>
      <c r="S233" s="51"/>
      <c r="T233" s="8"/>
      <c r="U233" s="8"/>
      <c r="V233" s="8"/>
      <c r="W233" s="8"/>
      <c r="X233" s="8"/>
      <c r="Y233" s="8"/>
      <c r="Z233" s="8"/>
      <c r="AA233" s="8"/>
      <c r="AB233" s="8"/>
      <c r="AC233" s="8"/>
      <c r="AD233" s="8"/>
      <c r="AE233" s="8"/>
      <c r="AF233" s="8"/>
      <c r="AG233" s="8"/>
      <c r="AH233" s="8"/>
      <c r="AI233" s="8"/>
    </row>
    <row r="234" spans="1:35" ht="12" customHeight="1">
      <c r="A234" s="254"/>
      <c r="B234" s="51"/>
      <c r="C234" s="51"/>
      <c r="D234" s="51"/>
      <c r="E234" s="51"/>
      <c r="F234" s="51"/>
      <c r="G234" s="51"/>
      <c r="H234" s="51"/>
      <c r="I234" s="51"/>
      <c r="J234" s="51"/>
      <c r="K234" s="51"/>
      <c r="L234" s="51"/>
      <c r="M234" s="51"/>
      <c r="N234" s="51"/>
      <c r="O234" s="51"/>
      <c r="P234" s="51"/>
      <c r="Q234" s="51"/>
      <c r="R234" s="51"/>
      <c r="S234" s="51"/>
      <c r="T234" s="8"/>
      <c r="U234" s="8"/>
      <c r="V234" s="8"/>
      <c r="W234" s="8"/>
      <c r="X234" s="8"/>
      <c r="Y234" s="8"/>
      <c r="Z234" s="8"/>
      <c r="AA234" s="8"/>
      <c r="AB234" s="8"/>
      <c r="AC234" s="8"/>
      <c r="AD234" s="8"/>
      <c r="AE234" s="8"/>
      <c r="AF234" s="8"/>
      <c r="AG234" s="8"/>
      <c r="AH234" s="8"/>
      <c r="AI234" s="8"/>
    </row>
    <row r="235" spans="1:35" ht="12" customHeight="1">
      <c r="A235" s="254"/>
      <c r="B235" s="51"/>
      <c r="C235" s="51"/>
      <c r="D235" s="51"/>
      <c r="E235" s="51"/>
      <c r="F235" s="51"/>
      <c r="G235" s="51"/>
      <c r="H235" s="51"/>
      <c r="I235" s="51"/>
      <c r="J235" s="51"/>
      <c r="K235" s="51"/>
      <c r="L235" s="51"/>
      <c r="M235" s="51"/>
      <c r="N235" s="51"/>
      <c r="O235" s="51"/>
      <c r="P235" s="51"/>
      <c r="Q235" s="51"/>
      <c r="R235" s="51"/>
      <c r="S235" s="51"/>
      <c r="T235" s="8"/>
      <c r="U235" s="8"/>
      <c r="V235" s="8"/>
      <c r="W235" s="8"/>
      <c r="X235" s="8"/>
      <c r="Y235" s="8"/>
      <c r="Z235" s="8"/>
      <c r="AA235" s="8"/>
      <c r="AB235" s="8"/>
      <c r="AC235" s="8"/>
      <c r="AD235" s="8"/>
      <c r="AE235" s="8"/>
      <c r="AF235" s="8"/>
      <c r="AG235" s="8"/>
      <c r="AH235" s="8"/>
      <c r="AI235" s="8"/>
    </row>
    <row r="236" spans="1:35" ht="12" customHeight="1">
      <c r="A236" s="254"/>
      <c r="B236" s="51"/>
      <c r="C236" s="51"/>
      <c r="D236" s="51"/>
      <c r="E236" s="51"/>
      <c r="F236" s="51"/>
      <c r="G236" s="51"/>
      <c r="H236" s="51"/>
      <c r="I236" s="51"/>
      <c r="J236" s="51"/>
      <c r="K236" s="51"/>
      <c r="L236" s="51"/>
      <c r="M236" s="51"/>
      <c r="N236" s="51"/>
      <c r="O236" s="51"/>
      <c r="P236" s="51"/>
      <c r="Q236" s="51"/>
      <c r="R236" s="51"/>
      <c r="S236" s="51"/>
      <c r="T236" s="8"/>
      <c r="U236" s="8"/>
      <c r="V236" s="8"/>
      <c r="W236" s="8"/>
      <c r="X236" s="8"/>
      <c r="Y236" s="8"/>
      <c r="Z236" s="8"/>
      <c r="AA236" s="8"/>
      <c r="AB236" s="8"/>
      <c r="AC236" s="8"/>
      <c r="AD236" s="8"/>
      <c r="AE236" s="8"/>
      <c r="AF236" s="8"/>
      <c r="AG236" s="8"/>
      <c r="AH236" s="8"/>
      <c r="AI236" s="8"/>
    </row>
    <row r="237" spans="1:35" ht="15.75" customHeight="1"/>
    <row r="238" spans="1:35" ht="15.75" customHeight="1"/>
    <row r="239" spans="1:35" ht="15.75" customHeight="1"/>
    <row r="240" spans="1:3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C30:C32"/>
    <mergeCell ref="A1:N1"/>
    <mergeCell ref="I2:M2"/>
    <mergeCell ref="N2:N5"/>
    <mergeCell ref="O2:O5"/>
    <mergeCell ref="I3:L3"/>
    <mergeCell ref="M3:M4"/>
    <mergeCell ref="K4:L4"/>
    <mergeCell ref="I4:J4"/>
    <mergeCell ref="A6:A9"/>
    <mergeCell ref="C6:C9"/>
    <mergeCell ref="C12:C15"/>
    <mergeCell ref="C18:C21"/>
  </mergeCells>
  <pageMargins left="0.7" right="0.7" top="0.75" bottom="0.75" header="0" footer="0"/>
  <pageSetup fitToHeight="0" orientation="landscape"/>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4.42578125" defaultRowHeight="15" customHeight="1"/>
  <cols>
    <col min="1" max="1" width="24.5703125" customWidth="1"/>
    <col min="2" max="2" width="51.28515625" customWidth="1"/>
    <col min="3" max="3" width="33.42578125" customWidth="1"/>
    <col min="4" max="4" width="14.5703125" customWidth="1"/>
    <col min="5" max="5" width="10.85546875" customWidth="1"/>
    <col min="6" max="6" width="17" customWidth="1"/>
    <col min="7" max="7" width="26.85546875" customWidth="1"/>
    <col min="8" max="12" width="23.140625" customWidth="1"/>
    <col min="13" max="13" width="28" customWidth="1"/>
    <col min="14" max="14" width="33.5703125" customWidth="1"/>
    <col min="15" max="17" width="10.7109375" customWidth="1"/>
  </cols>
  <sheetData>
    <row r="1" spans="1:17" ht="12" customHeight="1">
      <c r="A1" s="101"/>
      <c r="B1" s="101"/>
      <c r="C1" s="101"/>
      <c r="D1" s="101"/>
      <c r="E1" s="101"/>
      <c r="F1" s="101"/>
      <c r="G1" s="101"/>
      <c r="H1" s="101"/>
      <c r="I1" s="101"/>
      <c r="J1" s="101"/>
      <c r="K1" s="101"/>
      <c r="L1" s="101"/>
      <c r="M1" s="101"/>
      <c r="N1" s="101"/>
      <c r="O1" s="101"/>
      <c r="P1" s="101"/>
      <c r="Q1" s="101"/>
    </row>
    <row r="2" spans="1:17" ht="12" customHeight="1">
      <c r="A2" s="101"/>
      <c r="B2" s="101"/>
      <c r="C2" s="101"/>
      <c r="D2" s="307"/>
      <c r="E2" s="101"/>
      <c r="F2" s="101"/>
      <c r="G2" s="101"/>
      <c r="H2" s="101"/>
      <c r="I2" s="101"/>
      <c r="J2" s="101"/>
      <c r="K2" s="101"/>
      <c r="L2" s="101"/>
      <c r="M2" s="101"/>
      <c r="N2" s="101"/>
      <c r="O2" s="101"/>
      <c r="P2" s="101"/>
      <c r="Q2" s="101"/>
    </row>
    <row r="3" spans="1:17" ht="45" customHeight="1">
      <c r="A3" s="101"/>
      <c r="B3" s="308"/>
      <c r="C3" s="101"/>
      <c r="D3" s="309"/>
      <c r="E3" s="101"/>
      <c r="F3" s="310"/>
      <c r="G3" s="307"/>
      <c r="H3" s="308"/>
      <c r="I3" s="307"/>
      <c r="J3" s="106"/>
      <c r="K3" s="106"/>
      <c r="L3" s="307"/>
      <c r="M3" s="101"/>
      <c r="N3" s="307"/>
      <c r="O3" s="101"/>
      <c r="P3" s="101"/>
      <c r="Q3" s="101"/>
    </row>
    <row r="4" spans="1:17" ht="12" customHeight="1">
      <c r="A4" s="101"/>
      <c r="B4" s="308"/>
      <c r="C4" s="101"/>
      <c r="D4" s="101"/>
      <c r="E4" s="101"/>
      <c r="F4" s="101"/>
      <c r="G4" s="307"/>
      <c r="H4" s="101"/>
      <c r="I4" s="101"/>
      <c r="J4" s="101"/>
      <c r="K4" s="101"/>
      <c r="L4" s="101"/>
      <c r="M4" s="101"/>
      <c r="N4" s="101"/>
      <c r="O4" s="101"/>
      <c r="P4" s="101"/>
      <c r="Q4" s="101"/>
    </row>
    <row r="5" spans="1:17" ht="12" customHeight="1">
      <c r="A5" s="311"/>
      <c r="B5" s="184"/>
      <c r="C5" s="8"/>
      <c r="D5" s="8"/>
      <c r="E5" s="8"/>
      <c r="F5" s="184"/>
      <c r="G5" s="8"/>
      <c r="H5" s="8"/>
      <c r="I5" s="8"/>
      <c r="J5" s="8"/>
      <c r="K5" s="8"/>
      <c r="L5" s="8"/>
      <c r="M5" s="8"/>
      <c r="N5" s="101"/>
      <c r="O5" s="101"/>
      <c r="P5" s="101"/>
      <c r="Q5" s="101"/>
    </row>
    <row r="6" spans="1:17" ht="12" customHeight="1">
      <c r="A6" s="101"/>
      <c r="B6" s="101"/>
      <c r="C6" s="101"/>
      <c r="D6" s="101"/>
      <c r="E6" s="101"/>
      <c r="F6" s="307"/>
      <c r="G6" s="101"/>
      <c r="H6" s="469" t="s">
        <v>99</v>
      </c>
      <c r="I6" s="391"/>
      <c r="J6" s="391"/>
      <c r="K6" s="391"/>
      <c r="L6" s="387"/>
      <c r="M6" s="470" t="s">
        <v>80</v>
      </c>
      <c r="N6" s="449"/>
      <c r="O6" s="101"/>
      <c r="P6" s="101"/>
      <c r="Q6" s="101"/>
    </row>
    <row r="7" spans="1:17" ht="12" customHeight="1">
      <c r="A7" s="101"/>
      <c r="B7" s="308"/>
      <c r="C7" s="308"/>
      <c r="D7" s="101"/>
      <c r="E7" s="101"/>
      <c r="F7" s="101"/>
      <c r="G7" s="101"/>
      <c r="H7" s="469" t="s">
        <v>78</v>
      </c>
      <c r="I7" s="391"/>
      <c r="J7" s="391"/>
      <c r="K7" s="387"/>
      <c r="L7" s="476" t="s">
        <v>79</v>
      </c>
      <c r="M7" s="471"/>
      <c r="N7" s="411"/>
      <c r="O7" s="101"/>
      <c r="P7" s="101"/>
      <c r="Q7" s="101"/>
    </row>
    <row r="8" spans="1:17" ht="51.75" customHeight="1">
      <c r="A8" s="101"/>
      <c r="B8" s="101"/>
      <c r="C8" s="101"/>
      <c r="D8" s="101"/>
      <c r="E8" s="101"/>
      <c r="F8" s="309"/>
      <c r="G8" s="101"/>
      <c r="H8" s="404" t="s">
        <v>103</v>
      </c>
      <c r="I8" s="387"/>
      <c r="J8" s="405" t="s">
        <v>104</v>
      </c>
      <c r="K8" s="387"/>
      <c r="L8" s="395"/>
      <c r="M8" s="471"/>
      <c r="N8" s="479" t="s">
        <v>107</v>
      </c>
      <c r="O8" s="101"/>
      <c r="P8" s="101"/>
      <c r="Q8" s="101"/>
    </row>
    <row r="9" spans="1:17" ht="45" customHeight="1">
      <c r="A9" s="56" t="s">
        <v>340</v>
      </c>
      <c r="B9" s="56" t="s">
        <v>106</v>
      </c>
      <c r="C9" s="56" t="s">
        <v>285</v>
      </c>
      <c r="D9" s="56" t="s">
        <v>274</v>
      </c>
      <c r="E9" s="56" t="s">
        <v>113</v>
      </c>
      <c r="F9" s="56" t="s">
        <v>275</v>
      </c>
      <c r="G9" s="312" t="s">
        <v>80</v>
      </c>
      <c r="H9" s="56" t="s">
        <v>115</v>
      </c>
      <c r="I9" s="56" t="s">
        <v>81</v>
      </c>
      <c r="J9" s="56" t="s">
        <v>115</v>
      </c>
      <c r="K9" s="56" t="s">
        <v>81</v>
      </c>
      <c r="L9" s="56" t="s">
        <v>81</v>
      </c>
      <c r="M9" s="472"/>
      <c r="N9" s="475"/>
      <c r="O9" s="101"/>
      <c r="P9" s="101"/>
      <c r="Q9" s="101"/>
    </row>
    <row r="10" spans="1:17" ht="21" customHeight="1">
      <c r="A10" s="313"/>
      <c r="B10" s="313"/>
      <c r="C10" s="313"/>
      <c r="D10" s="313"/>
      <c r="E10" s="313"/>
      <c r="F10" s="313"/>
      <c r="G10" s="313"/>
      <c r="H10" s="314"/>
      <c r="I10" s="314"/>
      <c r="J10" s="314"/>
      <c r="K10" s="314"/>
      <c r="L10" s="314"/>
      <c r="M10" s="314"/>
      <c r="N10" s="314"/>
      <c r="O10" s="315"/>
      <c r="P10" s="315"/>
      <c r="Q10" s="315"/>
    </row>
    <row r="11" spans="1:17" ht="76.5" customHeight="1">
      <c r="A11" s="316" t="s">
        <v>341</v>
      </c>
      <c r="B11" s="316" t="s">
        <v>342</v>
      </c>
      <c r="C11" s="316" t="s">
        <v>343</v>
      </c>
      <c r="D11" s="317">
        <f t="shared" ref="D11:D12" si="0">5*14</f>
        <v>70</v>
      </c>
      <c r="E11" s="260" t="s">
        <v>344</v>
      </c>
      <c r="F11" s="318">
        <v>22700</v>
      </c>
      <c r="G11" s="319">
        <f t="shared" ref="G11:G17" si="1">F11*D11</f>
        <v>1589000</v>
      </c>
      <c r="H11" s="263">
        <v>0</v>
      </c>
      <c r="I11" s="263">
        <v>0</v>
      </c>
      <c r="J11" s="263">
        <v>0</v>
      </c>
      <c r="K11" s="263">
        <v>0</v>
      </c>
      <c r="L11" s="263">
        <f t="shared" ref="L11:L17" si="2">G11-(H11+I11+J11+K11)</f>
        <v>1589000</v>
      </c>
      <c r="M11" s="263">
        <f t="shared" ref="M11:M17" si="3">SUM(H11:L11)</f>
        <v>1589000</v>
      </c>
      <c r="N11" s="266" t="s">
        <v>345</v>
      </c>
      <c r="O11" s="101"/>
      <c r="P11" s="101"/>
      <c r="Q11" s="101"/>
    </row>
    <row r="12" spans="1:17" ht="60" customHeight="1">
      <c r="A12" s="316" t="s">
        <v>346</v>
      </c>
      <c r="B12" s="316" t="s">
        <v>347</v>
      </c>
      <c r="C12" s="316" t="s">
        <v>348</v>
      </c>
      <c r="D12" s="317">
        <f t="shared" si="0"/>
        <v>70</v>
      </c>
      <c r="E12" s="260" t="s">
        <v>205</v>
      </c>
      <c r="F12" s="318">
        <v>13900</v>
      </c>
      <c r="G12" s="319">
        <f t="shared" si="1"/>
        <v>973000</v>
      </c>
      <c r="H12" s="263">
        <v>0</v>
      </c>
      <c r="I12" s="263">
        <v>0</v>
      </c>
      <c r="J12" s="263">
        <v>0</v>
      </c>
      <c r="K12" s="263">
        <v>0</v>
      </c>
      <c r="L12" s="263">
        <f t="shared" si="2"/>
        <v>973000</v>
      </c>
      <c r="M12" s="263">
        <f t="shared" si="3"/>
        <v>973000</v>
      </c>
      <c r="N12" s="266" t="s">
        <v>345</v>
      </c>
      <c r="O12" s="101"/>
      <c r="P12" s="101"/>
      <c r="Q12" s="101"/>
    </row>
    <row r="13" spans="1:17" ht="84" customHeight="1">
      <c r="A13" s="316" t="s">
        <v>349</v>
      </c>
      <c r="B13" s="316" t="s">
        <v>350</v>
      </c>
      <c r="C13" s="316" t="s">
        <v>351</v>
      </c>
      <c r="D13" s="317">
        <v>6</v>
      </c>
      <c r="E13" s="260" t="s">
        <v>352</v>
      </c>
      <c r="F13" s="318">
        <v>16300</v>
      </c>
      <c r="G13" s="319">
        <f t="shared" si="1"/>
        <v>97800</v>
      </c>
      <c r="H13" s="263">
        <v>0</v>
      </c>
      <c r="I13" s="263">
        <v>0</v>
      </c>
      <c r="J13" s="263">
        <v>0</v>
      </c>
      <c r="K13" s="263">
        <v>0</v>
      </c>
      <c r="L13" s="263">
        <f t="shared" si="2"/>
        <v>97800</v>
      </c>
      <c r="M13" s="263">
        <f t="shared" si="3"/>
        <v>97800</v>
      </c>
      <c r="N13" s="266" t="s">
        <v>345</v>
      </c>
      <c r="O13" s="101"/>
      <c r="P13" s="101"/>
      <c r="Q13" s="101"/>
    </row>
    <row r="14" spans="1:17" ht="63" customHeight="1">
      <c r="A14" s="316" t="s">
        <v>353</v>
      </c>
      <c r="B14" s="316" t="s">
        <v>354</v>
      </c>
      <c r="C14" s="316" t="s">
        <v>355</v>
      </c>
      <c r="D14" s="317">
        <v>1</v>
      </c>
      <c r="E14" s="260" t="s">
        <v>205</v>
      </c>
      <c r="F14" s="318">
        <v>94900</v>
      </c>
      <c r="G14" s="319">
        <f t="shared" si="1"/>
        <v>94900</v>
      </c>
      <c r="H14" s="263">
        <v>0</v>
      </c>
      <c r="I14" s="263">
        <v>0</v>
      </c>
      <c r="J14" s="263">
        <v>0</v>
      </c>
      <c r="K14" s="263">
        <v>0</v>
      </c>
      <c r="L14" s="263">
        <f t="shared" si="2"/>
        <v>94900</v>
      </c>
      <c r="M14" s="263">
        <f t="shared" si="3"/>
        <v>94900</v>
      </c>
      <c r="N14" s="266" t="s">
        <v>345</v>
      </c>
      <c r="O14" s="101"/>
      <c r="P14" s="101"/>
      <c r="Q14" s="101"/>
    </row>
    <row r="15" spans="1:17" ht="84">
      <c r="A15" s="316" t="s">
        <v>356</v>
      </c>
      <c r="B15" s="316" t="s">
        <v>357</v>
      </c>
      <c r="C15" s="316" t="s">
        <v>358</v>
      </c>
      <c r="D15" s="317">
        <v>3</v>
      </c>
      <c r="E15" s="260" t="s">
        <v>205</v>
      </c>
      <c r="F15" s="318">
        <v>82000</v>
      </c>
      <c r="G15" s="319">
        <f t="shared" si="1"/>
        <v>246000</v>
      </c>
      <c r="H15" s="263">
        <v>0</v>
      </c>
      <c r="I15" s="263">
        <v>0</v>
      </c>
      <c r="J15" s="263">
        <v>0</v>
      </c>
      <c r="K15" s="263">
        <v>0</v>
      </c>
      <c r="L15" s="263">
        <f t="shared" si="2"/>
        <v>246000</v>
      </c>
      <c r="M15" s="263">
        <f t="shared" si="3"/>
        <v>246000</v>
      </c>
      <c r="N15" s="266" t="s">
        <v>345</v>
      </c>
      <c r="O15" s="101"/>
      <c r="P15" s="101"/>
      <c r="Q15" s="101"/>
    </row>
    <row r="16" spans="1:17" ht="76.5" customHeight="1">
      <c r="A16" s="316" t="s">
        <v>359</v>
      </c>
      <c r="B16" s="316" t="s">
        <v>360</v>
      </c>
      <c r="C16" s="316" t="s">
        <v>361</v>
      </c>
      <c r="D16" s="317">
        <f>6*6</f>
        <v>36</v>
      </c>
      <c r="E16" s="260" t="s">
        <v>352</v>
      </c>
      <c r="F16" s="318">
        <v>11000</v>
      </c>
      <c r="G16" s="319">
        <f t="shared" si="1"/>
        <v>396000</v>
      </c>
      <c r="H16" s="263">
        <v>0</v>
      </c>
      <c r="I16" s="263">
        <v>0</v>
      </c>
      <c r="J16" s="263">
        <v>0</v>
      </c>
      <c r="K16" s="263">
        <v>0</v>
      </c>
      <c r="L16" s="263">
        <f t="shared" si="2"/>
        <v>396000</v>
      </c>
      <c r="M16" s="263">
        <f t="shared" si="3"/>
        <v>396000</v>
      </c>
      <c r="N16" s="266" t="s">
        <v>345</v>
      </c>
      <c r="O16" s="101"/>
      <c r="P16" s="101"/>
      <c r="Q16" s="101"/>
    </row>
    <row r="17" spans="1:26" ht="176.25" customHeight="1">
      <c r="A17" s="316" t="s">
        <v>362</v>
      </c>
      <c r="B17" s="316" t="s">
        <v>363</v>
      </c>
      <c r="C17" s="316" t="s">
        <v>364</v>
      </c>
      <c r="D17" s="317">
        <f>6*3</f>
        <v>18</v>
      </c>
      <c r="E17" s="260" t="s">
        <v>352</v>
      </c>
      <c r="F17" s="318">
        <v>9000</v>
      </c>
      <c r="G17" s="319">
        <f t="shared" si="1"/>
        <v>162000</v>
      </c>
      <c r="H17" s="263">
        <v>0</v>
      </c>
      <c r="I17" s="263">
        <v>0</v>
      </c>
      <c r="J17" s="263">
        <v>0</v>
      </c>
      <c r="K17" s="263">
        <v>0</v>
      </c>
      <c r="L17" s="263">
        <f t="shared" si="2"/>
        <v>162000</v>
      </c>
      <c r="M17" s="263">
        <f t="shared" si="3"/>
        <v>162000</v>
      </c>
      <c r="N17" s="266" t="s">
        <v>345</v>
      </c>
      <c r="O17" s="101"/>
      <c r="P17" s="101"/>
      <c r="Q17" s="101"/>
    </row>
    <row r="18" spans="1:26" ht="15.75" customHeight="1">
      <c r="A18" s="320"/>
      <c r="B18" s="320"/>
      <c r="C18" s="320"/>
      <c r="D18" s="321"/>
      <c r="E18" s="322"/>
      <c r="F18" s="323"/>
      <c r="G18" s="324"/>
      <c r="H18" s="325"/>
      <c r="I18" s="325"/>
      <c r="J18" s="325"/>
      <c r="K18" s="325"/>
      <c r="L18" s="325"/>
      <c r="M18" s="325"/>
      <c r="N18" s="326"/>
      <c r="O18" s="327"/>
      <c r="P18" s="327"/>
      <c r="Q18" s="327"/>
      <c r="R18" s="328"/>
      <c r="S18" s="328"/>
      <c r="T18" s="328"/>
      <c r="U18" s="328"/>
      <c r="V18" s="328"/>
      <c r="W18" s="328"/>
      <c r="X18" s="328"/>
      <c r="Y18" s="328"/>
      <c r="Z18" s="328"/>
    </row>
    <row r="19" spans="1:26" ht="141.75" customHeight="1">
      <c r="A19" s="316" t="s">
        <v>365</v>
      </c>
      <c r="B19" s="316" t="s">
        <v>366</v>
      </c>
      <c r="C19" s="316" t="s">
        <v>367</v>
      </c>
      <c r="D19" s="317">
        <v>6</v>
      </c>
      <c r="E19" s="329" t="s">
        <v>205</v>
      </c>
      <c r="F19" s="330">
        <v>175000</v>
      </c>
      <c r="G19" s="263">
        <f>F19*D19</f>
        <v>1050000</v>
      </c>
      <c r="H19" s="263">
        <v>0</v>
      </c>
      <c r="I19" s="263">
        <v>0</v>
      </c>
      <c r="J19" s="263">
        <v>0</v>
      </c>
      <c r="K19" s="263">
        <v>0</v>
      </c>
      <c r="L19" s="263">
        <f>G19-(H19+I19+J19+K19)</f>
        <v>1050000</v>
      </c>
      <c r="M19" s="263">
        <f>SUM(H19:L19)</f>
        <v>1050000</v>
      </c>
      <c r="N19" s="266" t="s">
        <v>368</v>
      </c>
      <c r="O19" s="101"/>
      <c r="P19" s="101"/>
      <c r="Q19" s="101"/>
    </row>
    <row r="20" spans="1:26" ht="15.75" customHeight="1">
      <c r="A20" s="320"/>
      <c r="B20" s="320"/>
      <c r="C20" s="320"/>
      <c r="D20" s="331"/>
      <c r="E20" s="322"/>
      <c r="F20" s="323"/>
      <c r="G20" s="332"/>
      <c r="H20" s="325"/>
      <c r="I20" s="325"/>
      <c r="J20" s="325"/>
      <c r="K20" s="325"/>
      <c r="L20" s="325"/>
      <c r="M20" s="325"/>
      <c r="N20" s="326"/>
      <c r="O20" s="327"/>
      <c r="P20" s="327"/>
      <c r="Q20" s="327"/>
      <c r="R20" s="328"/>
      <c r="S20" s="328"/>
      <c r="T20" s="328"/>
      <c r="U20" s="328"/>
      <c r="V20" s="328"/>
      <c r="W20" s="328"/>
      <c r="X20" s="328"/>
      <c r="Y20" s="328"/>
      <c r="Z20" s="328"/>
    </row>
    <row r="21" spans="1:26" ht="123" customHeight="1">
      <c r="A21" s="316" t="s">
        <v>369</v>
      </c>
      <c r="B21" s="316" t="s">
        <v>370</v>
      </c>
      <c r="C21" s="316" t="s">
        <v>371</v>
      </c>
      <c r="D21" s="317">
        <v>1</v>
      </c>
      <c r="E21" s="329" t="s">
        <v>205</v>
      </c>
      <c r="F21" s="330">
        <v>1210000</v>
      </c>
      <c r="G21" s="263">
        <f>+F21*D21</f>
        <v>1210000</v>
      </c>
      <c r="H21" s="263">
        <v>0</v>
      </c>
      <c r="I21" s="263">
        <v>0</v>
      </c>
      <c r="J21" s="263">
        <v>0</v>
      </c>
      <c r="K21" s="263">
        <v>0</v>
      </c>
      <c r="L21" s="263">
        <f>G21-(H21+I21+J21+K21)</f>
        <v>1210000</v>
      </c>
      <c r="M21" s="263">
        <f>SUM(H21:L21)</f>
        <v>1210000</v>
      </c>
      <c r="N21" s="266" t="s">
        <v>368</v>
      </c>
      <c r="O21" s="101"/>
      <c r="P21" s="101"/>
      <c r="Q21" s="101"/>
    </row>
    <row r="22" spans="1:26" ht="16.5" customHeight="1">
      <c r="A22" s="320"/>
      <c r="B22" s="320"/>
      <c r="C22" s="320"/>
      <c r="D22" s="331"/>
      <c r="E22" s="333"/>
      <c r="F22" s="334"/>
      <c r="G22" s="335"/>
      <c r="H22" s="325"/>
      <c r="I22" s="325"/>
      <c r="J22" s="325"/>
      <c r="K22" s="325"/>
      <c r="L22" s="325"/>
      <c r="M22" s="325"/>
      <c r="N22" s="326"/>
      <c r="O22" s="327"/>
      <c r="P22" s="327"/>
      <c r="Q22" s="327"/>
      <c r="R22" s="328"/>
      <c r="S22" s="328"/>
      <c r="T22" s="328"/>
      <c r="U22" s="328"/>
      <c r="V22" s="328"/>
      <c r="W22" s="328"/>
      <c r="X22" s="328"/>
      <c r="Y22" s="328"/>
      <c r="Z22" s="328"/>
    </row>
    <row r="23" spans="1:26" ht="111.75" customHeight="1">
      <c r="A23" s="316" t="s">
        <v>372</v>
      </c>
      <c r="B23" s="316" t="s">
        <v>373</v>
      </c>
      <c r="C23" s="316" t="s">
        <v>374</v>
      </c>
      <c r="D23" s="317">
        <v>8</v>
      </c>
      <c r="E23" s="329" t="s">
        <v>205</v>
      </c>
      <c r="F23" s="330">
        <v>2500000</v>
      </c>
      <c r="G23" s="263">
        <f>F23*D23</f>
        <v>20000000</v>
      </c>
      <c r="H23" s="263">
        <v>0</v>
      </c>
      <c r="I23" s="263">
        <v>0</v>
      </c>
      <c r="J23" s="263">
        <v>0</v>
      </c>
      <c r="K23" s="263">
        <v>0</v>
      </c>
      <c r="L23" s="263">
        <f>G23-(H23+I23+J23+K23)</f>
        <v>20000000</v>
      </c>
      <c r="M23" s="263">
        <f>SUM(H23:L23)</f>
        <v>20000000</v>
      </c>
      <c r="N23" s="266" t="s">
        <v>375</v>
      </c>
      <c r="O23" s="101"/>
      <c r="P23" s="101"/>
      <c r="Q23" s="101"/>
    </row>
    <row r="24" spans="1:26" ht="16.5" customHeight="1">
      <c r="A24" s="320"/>
      <c r="B24" s="320"/>
      <c r="C24" s="320"/>
      <c r="D24" s="322"/>
      <c r="E24" s="322"/>
      <c r="F24" s="336"/>
      <c r="G24" s="337"/>
      <c r="H24" s="325"/>
      <c r="I24" s="325"/>
      <c r="J24" s="325"/>
      <c r="K24" s="325"/>
      <c r="L24" s="325"/>
      <c r="M24" s="325"/>
      <c r="N24" s="326"/>
      <c r="O24" s="327"/>
      <c r="P24" s="327"/>
      <c r="Q24" s="327"/>
      <c r="R24" s="328"/>
      <c r="S24" s="328"/>
      <c r="T24" s="328"/>
      <c r="U24" s="328"/>
      <c r="V24" s="328"/>
      <c r="W24" s="328"/>
      <c r="X24" s="328"/>
      <c r="Y24" s="328"/>
      <c r="Z24" s="328"/>
    </row>
    <row r="25" spans="1:26" ht="99" customHeight="1">
      <c r="A25" s="338" t="s">
        <v>376</v>
      </c>
      <c r="B25" s="338" t="s">
        <v>377</v>
      </c>
      <c r="C25" s="338" t="s">
        <v>378</v>
      </c>
      <c r="D25" s="317">
        <v>14</v>
      </c>
      <c r="E25" s="339" t="s">
        <v>10</v>
      </c>
      <c r="F25" s="340">
        <v>200000</v>
      </c>
      <c r="G25" s="341">
        <f>+F25*D25</f>
        <v>2800000</v>
      </c>
      <c r="H25" s="341">
        <v>0</v>
      </c>
      <c r="I25" s="341">
        <v>0</v>
      </c>
      <c r="J25" s="184"/>
      <c r="K25" s="341">
        <v>0</v>
      </c>
      <c r="L25" s="341">
        <f>G25</f>
        <v>2800000</v>
      </c>
      <c r="M25" s="341">
        <f>SUM(H25:L25)</f>
        <v>2800000</v>
      </c>
      <c r="N25" s="266" t="s">
        <v>379</v>
      </c>
      <c r="O25" s="342"/>
      <c r="P25" s="342"/>
      <c r="Q25" s="342"/>
    </row>
    <row r="26" spans="1:26" ht="16.5" customHeight="1">
      <c r="A26" s="343"/>
      <c r="B26" s="343"/>
      <c r="C26" s="344"/>
      <c r="D26" s="345"/>
      <c r="E26" s="346"/>
      <c r="F26" s="347"/>
      <c r="G26" s="347"/>
      <c r="H26" s="325"/>
      <c r="I26" s="325"/>
      <c r="J26" s="325"/>
      <c r="K26" s="325"/>
      <c r="L26" s="325"/>
      <c r="M26" s="325"/>
      <c r="N26" s="348"/>
      <c r="O26" s="327"/>
      <c r="P26" s="327"/>
      <c r="Q26" s="327"/>
      <c r="R26" s="328"/>
      <c r="S26" s="328"/>
      <c r="T26" s="328"/>
      <c r="U26" s="328"/>
      <c r="V26" s="328"/>
      <c r="W26" s="328"/>
      <c r="X26" s="328"/>
      <c r="Y26" s="328"/>
      <c r="Z26" s="328"/>
    </row>
    <row r="27" spans="1:26" ht="102" customHeight="1">
      <c r="A27" s="316" t="s">
        <v>380</v>
      </c>
      <c r="B27" s="316" t="s">
        <v>381</v>
      </c>
      <c r="C27" s="316" t="s">
        <v>382</v>
      </c>
      <c r="D27" s="317">
        <v>14</v>
      </c>
      <c r="E27" s="349" t="s">
        <v>10</v>
      </c>
      <c r="F27" s="330">
        <v>1327100</v>
      </c>
      <c r="G27" s="263">
        <f>F27*D27</f>
        <v>18579400</v>
      </c>
      <c r="H27" s="263">
        <v>0</v>
      </c>
      <c r="I27" s="263">
        <v>0</v>
      </c>
      <c r="J27" s="263">
        <v>0</v>
      </c>
      <c r="K27" s="263">
        <v>0</v>
      </c>
      <c r="L27" s="263">
        <f>G27-(H27+I27+J27+K27)</f>
        <v>18579400</v>
      </c>
      <c r="M27" s="263">
        <f>SUM(H27:L27)</f>
        <v>18579400</v>
      </c>
      <c r="N27" s="350" t="s">
        <v>383</v>
      </c>
      <c r="O27" s="101"/>
      <c r="P27" s="101"/>
      <c r="Q27" s="101"/>
    </row>
    <row r="28" spans="1:26" ht="15.75" customHeight="1">
      <c r="A28" s="351"/>
      <c r="B28" s="316"/>
      <c r="C28" s="316"/>
      <c r="D28" s="317"/>
      <c r="E28" s="260"/>
      <c r="F28" s="261"/>
      <c r="G28" s="262"/>
      <c r="H28" s="263"/>
      <c r="I28" s="263"/>
      <c r="J28" s="263"/>
      <c r="K28" s="263"/>
      <c r="L28" s="263"/>
      <c r="M28" s="263"/>
      <c r="N28" s="266"/>
      <c r="O28" s="101"/>
      <c r="P28" s="101"/>
      <c r="Q28" s="101"/>
    </row>
    <row r="29" spans="1:26" ht="22.5" customHeight="1">
      <c r="A29" s="266"/>
      <c r="B29" s="266"/>
      <c r="C29" s="260"/>
      <c r="D29" s="260"/>
      <c r="E29" s="260"/>
      <c r="F29" s="298" t="s">
        <v>80</v>
      </c>
      <c r="G29" s="299">
        <f t="shared" ref="G29:M29" si="4">SUM(G11:G28)</f>
        <v>47198100</v>
      </c>
      <c r="H29" s="352">
        <f t="shared" si="4"/>
        <v>0</v>
      </c>
      <c r="I29" s="352">
        <f t="shared" si="4"/>
        <v>0</v>
      </c>
      <c r="J29" s="352">
        <f t="shared" si="4"/>
        <v>0</v>
      </c>
      <c r="K29" s="352">
        <f t="shared" si="4"/>
        <v>0</v>
      </c>
      <c r="L29" s="352">
        <f t="shared" si="4"/>
        <v>47198100</v>
      </c>
      <c r="M29" s="352">
        <f t="shared" si="4"/>
        <v>47198100</v>
      </c>
      <c r="N29" s="353"/>
      <c r="O29" s="101"/>
      <c r="P29" s="101"/>
      <c r="Q29" s="101"/>
    </row>
    <row r="30" spans="1:26" ht="12" customHeight="1">
      <c r="A30" s="101"/>
      <c r="B30" s="101"/>
      <c r="C30" s="101"/>
      <c r="D30" s="101"/>
      <c r="E30" s="101"/>
      <c r="F30" s="101"/>
      <c r="G30" s="101"/>
      <c r="H30" s="101"/>
      <c r="I30" s="101"/>
      <c r="J30" s="101"/>
      <c r="K30" s="101"/>
      <c r="L30" s="101"/>
      <c r="M30" s="101"/>
      <c r="N30" s="101"/>
      <c r="O30" s="101"/>
      <c r="P30" s="101"/>
      <c r="Q30" s="101"/>
    </row>
    <row r="31" spans="1:26" ht="12" customHeight="1">
      <c r="A31" s="101"/>
      <c r="B31" s="101"/>
      <c r="C31" s="101"/>
      <c r="D31" s="101"/>
      <c r="E31" s="101"/>
      <c r="F31" s="101"/>
      <c r="G31" s="302"/>
      <c r="H31" s="101"/>
      <c r="I31" s="101"/>
      <c r="J31" s="101"/>
      <c r="K31" s="101"/>
      <c r="L31" s="101"/>
      <c r="M31" s="354"/>
      <c r="N31" s="101"/>
      <c r="O31" s="101"/>
      <c r="P31" s="101"/>
      <c r="Q31" s="101"/>
    </row>
    <row r="32" spans="1:26" ht="12" customHeight="1">
      <c r="A32" s="101"/>
      <c r="B32" s="101"/>
      <c r="C32" s="101"/>
      <c r="D32" s="101"/>
      <c r="E32" s="101"/>
      <c r="F32" s="101"/>
      <c r="G32" s="101"/>
      <c r="H32" s="101"/>
      <c r="I32" s="101"/>
      <c r="J32" s="101"/>
      <c r="K32" s="101"/>
      <c r="L32" s="101"/>
      <c r="M32" s="101"/>
      <c r="N32" s="101"/>
      <c r="O32" s="101"/>
      <c r="P32" s="101"/>
      <c r="Q32" s="101"/>
    </row>
    <row r="33" spans="1:17" ht="12" customHeight="1">
      <c r="A33" s="101"/>
      <c r="B33" s="101"/>
      <c r="C33" s="101"/>
      <c r="D33" s="101"/>
      <c r="E33" s="101"/>
      <c r="F33" s="101"/>
      <c r="G33" s="101"/>
      <c r="H33" s="101"/>
      <c r="I33" s="101"/>
      <c r="J33" s="101"/>
      <c r="K33" s="101"/>
      <c r="L33" s="101"/>
      <c r="M33" s="101"/>
      <c r="N33" s="101"/>
      <c r="O33" s="101"/>
      <c r="P33" s="101"/>
      <c r="Q33" s="101"/>
    </row>
    <row r="34" spans="1:17" ht="12" customHeight="1">
      <c r="A34" s="101"/>
      <c r="B34" s="101"/>
      <c r="C34" s="101"/>
      <c r="D34" s="101"/>
      <c r="E34" s="101"/>
      <c r="F34" s="101"/>
      <c r="G34" s="101"/>
      <c r="H34" s="101"/>
      <c r="I34" s="101"/>
      <c r="J34" s="101"/>
      <c r="K34" s="101"/>
      <c r="L34" s="101"/>
      <c r="M34" s="101"/>
      <c r="N34" s="101"/>
      <c r="O34" s="101"/>
      <c r="P34" s="101"/>
      <c r="Q34" s="101"/>
    </row>
    <row r="35" spans="1:17" ht="12" customHeight="1">
      <c r="A35" s="101"/>
      <c r="B35" s="101"/>
      <c r="C35" s="101"/>
      <c r="D35" s="101"/>
      <c r="E35" s="101"/>
      <c r="F35" s="101"/>
      <c r="G35" s="101"/>
      <c r="H35" s="101"/>
      <c r="I35" s="101"/>
      <c r="J35" s="101"/>
      <c r="K35" s="101"/>
      <c r="L35" s="101"/>
      <c r="M35" s="101"/>
      <c r="N35" s="101"/>
      <c r="O35" s="101"/>
      <c r="P35" s="101"/>
      <c r="Q35" s="101"/>
    </row>
    <row r="36" spans="1:17" ht="12" customHeight="1">
      <c r="A36" s="101"/>
      <c r="B36" s="101"/>
      <c r="C36" s="101"/>
      <c r="D36" s="101"/>
      <c r="E36" s="101"/>
      <c r="F36" s="101"/>
      <c r="G36" s="307"/>
      <c r="H36" s="101"/>
      <c r="I36" s="101"/>
      <c r="J36" s="101"/>
      <c r="K36" s="101"/>
      <c r="L36" s="101"/>
      <c r="M36" s="101"/>
      <c r="N36" s="101"/>
      <c r="O36" s="101"/>
      <c r="P36" s="101"/>
      <c r="Q36" s="101"/>
    </row>
    <row r="37" spans="1:17" ht="12" customHeight="1">
      <c r="A37" s="101"/>
      <c r="B37" s="101"/>
      <c r="C37" s="101"/>
      <c r="D37" s="101"/>
      <c r="E37" s="101"/>
      <c r="F37" s="101"/>
      <c r="G37" s="101"/>
      <c r="H37" s="101"/>
      <c r="I37" s="101"/>
      <c r="J37" s="101"/>
      <c r="K37" s="101"/>
      <c r="L37" s="101"/>
      <c r="M37" s="101"/>
      <c r="N37" s="101"/>
      <c r="O37" s="101"/>
      <c r="P37" s="101"/>
      <c r="Q37" s="101"/>
    </row>
    <row r="38" spans="1:17" ht="12" customHeight="1">
      <c r="A38" s="101"/>
      <c r="B38" s="101"/>
      <c r="C38" s="101"/>
      <c r="D38" s="101"/>
      <c r="E38" s="101"/>
      <c r="F38" s="101"/>
      <c r="G38" s="101"/>
      <c r="H38" s="101"/>
      <c r="I38" s="101"/>
      <c r="J38" s="101"/>
      <c r="K38" s="101"/>
      <c r="L38" s="101"/>
      <c r="M38" s="101"/>
      <c r="N38" s="101"/>
      <c r="O38" s="101"/>
      <c r="P38" s="101"/>
      <c r="Q38" s="101"/>
    </row>
    <row r="39" spans="1:17" ht="12" customHeight="1">
      <c r="A39" s="101"/>
      <c r="B39" s="101"/>
      <c r="C39" s="101"/>
      <c r="D39" s="101"/>
      <c r="E39" s="101"/>
      <c r="F39" s="101"/>
      <c r="G39" s="101"/>
      <c r="H39" s="101"/>
      <c r="I39" s="101"/>
      <c r="J39" s="101"/>
      <c r="K39" s="101"/>
      <c r="L39" s="101"/>
      <c r="M39" s="101"/>
      <c r="N39" s="101"/>
      <c r="O39" s="101"/>
      <c r="P39" s="101"/>
      <c r="Q39" s="101"/>
    </row>
    <row r="40" spans="1:17" ht="12" customHeight="1">
      <c r="A40" s="101"/>
      <c r="B40" s="101"/>
      <c r="C40" s="101"/>
      <c r="D40" s="101"/>
      <c r="E40" s="101"/>
      <c r="F40" s="101"/>
      <c r="G40" s="101"/>
      <c r="H40" s="101"/>
      <c r="I40" s="101"/>
      <c r="J40" s="101"/>
      <c r="K40" s="101"/>
      <c r="L40" s="101"/>
      <c r="M40" s="101"/>
      <c r="N40" s="101"/>
      <c r="O40" s="101"/>
      <c r="P40" s="101"/>
      <c r="Q40" s="101"/>
    </row>
    <row r="41" spans="1:17" ht="12" customHeight="1">
      <c r="A41" s="101"/>
      <c r="B41" s="101"/>
      <c r="C41" s="101"/>
      <c r="D41" s="101"/>
      <c r="E41" s="101"/>
      <c r="F41" s="101"/>
      <c r="G41" s="101"/>
      <c r="H41" s="101"/>
      <c r="I41" s="101"/>
      <c r="J41" s="101"/>
      <c r="K41" s="101"/>
      <c r="L41" s="101"/>
      <c r="M41" s="101"/>
      <c r="N41" s="101"/>
      <c r="O41" s="101"/>
      <c r="P41" s="101"/>
      <c r="Q41" s="101"/>
    </row>
    <row r="42" spans="1:17" ht="12" customHeight="1">
      <c r="A42" s="101"/>
      <c r="B42" s="101"/>
      <c r="C42" s="101"/>
      <c r="D42" s="101"/>
      <c r="E42" s="101"/>
      <c r="F42" s="101"/>
      <c r="G42" s="101"/>
      <c r="H42" s="101"/>
      <c r="I42" s="101"/>
      <c r="J42" s="101"/>
      <c r="K42" s="101"/>
      <c r="L42" s="101"/>
      <c r="M42" s="101"/>
      <c r="N42" s="101"/>
      <c r="O42" s="101"/>
      <c r="P42" s="101"/>
      <c r="Q42" s="101"/>
    </row>
    <row r="43" spans="1:17" ht="12" customHeight="1">
      <c r="A43" s="101"/>
      <c r="B43" s="101"/>
      <c r="C43" s="101"/>
      <c r="D43" s="101"/>
      <c r="E43" s="101"/>
      <c r="F43" s="101"/>
      <c r="G43" s="101"/>
      <c r="H43" s="101"/>
      <c r="I43" s="101"/>
      <c r="J43" s="101"/>
      <c r="K43" s="101"/>
      <c r="L43" s="101"/>
      <c r="M43" s="101"/>
      <c r="N43" s="101"/>
      <c r="O43" s="101"/>
      <c r="P43" s="101"/>
      <c r="Q43" s="101"/>
    </row>
    <row r="44" spans="1:17" ht="12" customHeight="1">
      <c r="A44" s="101"/>
      <c r="B44" s="101"/>
      <c r="C44" s="101"/>
      <c r="D44" s="101"/>
      <c r="E44" s="101"/>
      <c r="F44" s="101"/>
      <c r="G44" s="101"/>
      <c r="H44" s="101"/>
      <c r="I44" s="101"/>
      <c r="J44" s="101"/>
      <c r="K44" s="101"/>
      <c r="L44" s="101"/>
      <c r="M44" s="101"/>
      <c r="N44" s="101"/>
      <c r="O44" s="101"/>
      <c r="P44" s="101"/>
      <c r="Q44" s="101"/>
    </row>
    <row r="45" spans="1:17" ht="12" customHeight="1">
      <c r="A45" s="101"/>
      <c r="B45" s="101"/>
      <c r="C45" s="101"/>
      <c r="D45" s="101"/>
      <c r="E45" s="101"/>
      <c r="F45" s="101"/>
      <c r="G45" s="101"/>
      <c r="H45" s="101"/>
      <c r="I45" s="101"/>
      <c r="J45" s="101"/>
      <c r="K45" s="101"/>
      <c r="L45" s="101"/>
      <c r="M45" s="101"/>
      <c r="N45" s="101"/>
      <c r="O45" s="101"/>
      <c r="P45" s="101"/>
      <c r="Q45" s="101"/>
    </row>
    <row r="46" spans="1:17" ht="12" customHeight="1">
      <c r="A46" s="101"/>
      <c r="B46" s="101"/>
      <c r="C46" s="101"/>
      <c r="D46" s="101"/>
      <c r="E46" s="101"/>
      <c r="F46" s="101"/>
      <c r="G46" s="101"/>
      <c r="H46" s="101"/>
      <c r="I46" s="101"/>
      <c r="J46" s="101"/>
      <c r="K46" s="101"/>
      <c r="L46" s="101"/>
      <c r="M46" s="101"/>
      <c r="N46" s="101"/>
      <c r="O46" s="101"/>
      <c r="P46" s="101"/>
      <c r="Q46" s="101"/>
    </row>
    <row r="47" spans="1:17" ht="12" customHeight="1">
      <c r="A47" s="101"/>
      <c r="B47" s="101"/>
      <c r="C47" s="101"/>
      <c r="D47" s="101"/>
      <c r="E47" s="101"/>
      <c r="F47" s="101"/>
      <c r="G47" s="101"/>
      <c r="H47" s="101"/>
      <c r="I47" s="101"/>
      <c r="J47" s="101"/>
      <c r="K47" s="101"/>
      <c r="L47" s="101"/>
      <c r="M47" s="101"/>
      <c r="N47" s="101"/>
      <c r="O47" s="101"/>
      <c r="P47" s="101"/>
      <c r="Q47" s="101"/>
    </row>
    <row r="48" spans="1:17" ht="12" customHeight="1">
      <c r="A48" s="101"/>
      <c r="B48" s="101"/>
      <c r="C48" s="101"/>
      <c r="D48" s="101"/>
      <c r="E48" s="101"/>
      <c r="F48" s="101"/>
      <c r="G48" s="101"/>
      <c r="H48" s="101"/>
      <c r="I48" s="101"/>
      <c r="J48" s="101"/>
      <c r="K48" s="101"/>
      <c r="L48" s="101"/>
      <c r="M48" s="101"/>
      <c r="N48" s="101"/>
      <c r="O48" s="101"/>
      <c r="P48" s="101"/>
      <c r="Q48" s="101"/>
    </row>
    <row r="49" spans="1:17" ht="12" customHeight="1">
      <c r="A49" s="101"/>
      <c r="B49" s="101"/>
      <c r="C49" s="101"/>
      <c r="D49" s="101"/>
      <c r="E49" s="101"/>
      <c r="F49" s="101"/>
      <c r="G49" s="101"/>
      <c r="H49" s="101"/>
      <c r="I49" s="101"/>
      <c r="J49" s="101"/>
      <c r="K49" s="101"/>
      <c r="L49" s="101"/>
      <c r="M49" s="101"/>
      <c r="N49" s="101"/>
      <c r="O49" s="101"/>
      <c r="P49" s="101"/>
      <c r="Q49" s="101"/>
    </row>
    <row r="50" spans="1:17" ht="12" customHeight="1">
      <c r="A50" s="101"/>
      <c r="B50" s="101"/>
      <c r="C50" s="101"/>
      <c r="D50" s="101"/>
      <c r="E50" s="101"/>
      <c r="F50" s="101"/>
      <c r="G50" s="101"/>
      <c r="H50" s="101"/>
      <c r="I50" s="101"/>
      <c r="J50" s="101"/>
      <c r="K50" s="101"/>
      <c r="L50" s="101"/>
      <c r="M50" s="101"/>
      <c r="N50" s="101"/>
      <c r="O50" s="101"/>
      <c r="P50" s="101"/>
      <c r="Q50" s="101"/>
    </row>
    <row r="51" spans="1:17" ht="12" customHeight="1">
      <c r="A51" s="101"/>
      <c r="B51" s="101"/>
      <c r="C51" s="101"/>
      <c r="D51" s="101"/>
      <c r="E51" s="101"/>
      <c r="F51" s="101"/>
      <c r="G51" s="101"/>
      <c r="H51" s="101"/>
      <c r="I51" s="101"/>
      <c r="J51" s="101"/>
      <c r="K51" s="101"/>
      <c r="L51" s="101"/>
      <c r="M51" s="101"/>
      <c r="N51" s="101"/>
      <c r="O51" s="101"/>
      <c r="P51" s="101"/>
      <c r="Q51" s="101"/>
    </row>
    <row r="52" spans="1:17" ht="12" customHeight="1">
      <c r="A52" s="101"/>
      <c r="B52" s="101"/>
      <c r="C52" s="101"/>
      <c r="D52" s="101"/>
      <c r="E52" s="101"/>
      <c r="F52" s="101"/>
      <c r="G52" s="101"/>
      <c r="H52" s="101"/>
      <c r="I52" s="101"/>
      <c r="J52" s="101"/>
      <c r="K52" s="101"/>
      <c r="L52" s="101"/>
      <c r="M52" s="101"/>
      <c r="N52" s="101"/>
      <c r="O52" s="101"/>
      <c r="P52" s="101"/>
      <c r="Q52" s="101"/>
    </row>
    <row r="53" spans="1:17" ht="12" customHeight="1">
      <c r="A53" s="101"/>
      <c r="B53" s="101"/>
      <c r="C53" s="101"/>
      <c r="D53" s="101"/>
      <c r="E53" s="101"/>
      <c r="F53" s="101"/>
      <c r="G53" s="101"/>
      <c r="H53" s="101"/>
      <c r="I53" s="101"/>
      <c r="J53" s="101"/>
      <c r="K53" s="101"/>
      <c r="L53" s="101"/>
      <c r="M53" s="101"/>
      <c r="N53" s="101"/>
      <c r="O53" s="101"/>
      <c r="P53" s="101"/>
      <c r="Q53" s="101"/>
    </row>
    <row r="54" spans="1:17" ht="12" customHeight="1">
      <c r="A54" s="101"/>
      <c r="B54" s="101"/>
      <c r="C54" s="101"/>
      <c r="D54" s="101"/>
      <c r="E54" s="101"/>
      <c r="F54" s="101"/>
      <c r="G54" s="101"/>
      <c r="H54" s="101"/>
      <c r="I54" s="101"/>
      <c r="J54" s="101"/>
      <c r="K54" s="101"/>
      <c r="L54" s="101"/>
      <c r="M54" s="101"/>
      <c r="N54" s="101"/>
      <c r="O54" s="101"/>
      <c r="P54" s="101"/>
      <c r="Q54" s="101"/>
    </row>
    <row r="55" spans="1:17" ht="12" customHeight="1">
      <c r="A55" s="101"/>
      <c r="B55" s="101"/>
      <c r="C55" s="101"/>
      <c r="D55" s="101"/>
      <c r="E55" s="101"/>
      <c r="F55" s="101"/>
      <c r="G55" s="101"/>
      <c r="H55" s="101"/>
      <c r="I55" s="101"/>
      <c r="J55" s="101"/>
      <c r="K55" s="101"/>
      <c r="L55" s="101"/>
      <c r="M55" s="101"/>
      <c r="N55" s="101"/>
      <c r="O55" s="101"/>
      <c r="P55" s="101"/>
      <c r="Q55" s="101"/>
    </row>
    <row r="56" spans="1:17" ht="12" customHeight="1">
      <c r="A56" s="101"/>
      <c r="B56" s="101"/>
      <c r="C56" s="101"/>
      <c r="D56" s="101"/>
      <c r="E56" s="101"/>
      <c r="F56" s="101"/>
      <c r="G56" s="101"/>
      <c r="H56" s="101"/>
      <c r="I56" s="101"/>
      <c r="J56" s="101"/>
      <c r="K56" s="101"/>
      <c r="L56" s="101"/>
      <c r="M56" s="101"/>
      <c r="N56" s="101"/>
      <c r="O56" s="101"/>
      <c r="P56" s="101"/>
      <c r="Q56" s="101"/>
    </row>
    <row r="57" spans="1:17" ht="12" customHeight="1">
      <c r="A57" s="101"/>
      <c r="B57" s="101"/>
      <c r="C57" s="101"/>
      <c r="D57" s="101"/>
      <c r="E57" s="101"/>
      <c r="F57" s="101"/>
      <c r="G57" s="101"/>
      <c r="H57" s="101"/>
      <c r="I57" s="101"/>
      <c r="J57" s="101"/>
      <c r="K57" s="101"/>
      <c r="L57" s="101"/>
      <c r="M57" s="101"/>
      <c r="N57" s="101"/>
      <c r="O57" s="101"/>
      <c r="P57" s="101"/>
      <c r="Q57" s="101"/>
    </row>
    <row r="58" spans="1:17" ht="12" customHeight="1">
      <c r="A58" s="101"/>
      <c r="B58" s="101"/>
      <c r="C58" s="101"/>
      <c r="D58" s="101"/>
      <c r="E58" s="101"/>
      <c r="F58" s="101"/>
      <c r="G58" s="101"/>
      <c r="H58" s="101"/>
      <c r="I58" s="101"/>
      <c r="J58" s="101"/>
      <c r="K58" s="101"/>
      <c r="L58" s="101"/>
      <c r="M58" s="101"/>
      <c r="N58" s="101"/>
      <c r="O58" s="101"/>
      <c r="P58" s="101"/>
      <c r="Q58" s="101"/>
    </row>
    <row r="59" spans="1:17" ht="12" customHeight="1">
      <c r="A59" s="101"/>
      <c r="B59" s="101"/>
      <c r="C59" s="101"/>
      <c r="D59" s="101"/>
      <c r="E59" s="101"/>
      <c r="F59" s="101"/>
      <c r="G59" s="101"/>
      <c r="H59" s="101"/>
      <c r="I59" s="101"/>
      <c r="J59" s="101"/>
      <c r="K59" s="101"/>
      <c r="L59" s="101"/>
      <c r="M59" s="101"/>
      <c r="N59" s="101"/>
      <c r="O59" s="101"/>
      <c r="P59" s="101"/>
      <c r="Q59" s="101"/>
    </row>
    <row r="60" spans="1:17" ht="12" customHeight="1">
      <c r="A60" s="101"/>
      <c r="B60" s="101"/>
      <c r="C60" s="101"/>
      <c r="D60" s="101"/>
      <c r="E60" s="101"/>
      <c r="F60" s="101"/>
      <c r="G60" s="101"/>
      <c r="H60" s="101"/>
      <c r="I60" s="101"/>
      <c r="J60" s="101"/>
      <c r="K60" s="101"/>
      <c r="L60" s="101"/>
      <c r="M60" s="101"/>
      <c r="N60" s="101"/>
      <c r="O60" s="101"/>
      <c r="P60" s="101"/>
      <c r="Q60" s="101"/>
    </row>
    <row r="61" spans="1:17" ht="12" customHeight="1">
      <c r="A61" s="101"/>
      <c r="B61" s="101"/>
      <c r="C61" s="101"/>
      <c r="D61" s="101"/>
      <c r="E61" s="101"/>
      <c r="F61" s="101"/>
      <c r="G61" s="101"/>
      <c r="H61" s="101"/>
      <c r="I61" s="101"/>
      <c r="J61" s="101"/>
      <c r="K61" s="101"/>
      <c r="L61" s="101"/>
      <c r="M61" s="101"/>
      <c r="N61" s="101"/>
      <c r="O61" s="101"/>
      <c r="P61" s="101"/>
      <c r="Q61" s="101"/>
    </row>
    <row r="62" spans="1:17" ht="12" customHeight="1">
      <c r="A62" s="101"/>
      <c r="B62" s="101"/>
      <c r="C62" s="101"/>
      <c r="D62" s="101"/>
      <c r="E62" s="101"/>
      <c r="F62" s="101"/>
      <c r="G62" s="101"/>
      <c r="H62" s="101"/>
      <c r="I62" s="101"/>
      <c r="J62" s="101"/>
      <c r="K62" s="101"/>
      <c r="L62" s="101"/>
      <c r="M62" s="101"/>
      <c r="N62" s="101"/>
      <c r="O62" s="101"/>
      <c r="P62" s="101"/>
      <c r="Q62" s="101"/>
    </row>
    <row r="63" spans="1:17" ht="12" customHeight="1">
      <c r="A63" s="101"/>
      <c r="B63" s="101"/>
      <c r="C63" s="101"/>
      <c r="D63" s="101"/>
      <c r="E63" s="101"/>
      <c r="F63" s="101"/>
      <c r="G63" s="101"/>
      <c r="H63" s="101"/>
      <c r="I63" s="101"/>
      <c r="J63" s="101"/>
      <c r="K63" s="101"/>
      <c r="L63" s="101"/>
      <c r="M63" s="101"/>
      <c r="N63" s="101"/>
      <c r="O63" s="101"/>
      <c r="P63" s="101"/>
      <c r="Q63" s="101"/>
    </row>
    <row r="64" spans="1:17" ht="12" customHeight="1">
      <c r="A64" s="101"/>
      <c r="B64" s="101"/>
      <c r="C64" s="101"/>
      <c r="D64" s="101"/>
      <c r="E64" s="101"/>
      <c r="F64" s="101"/>
      <c r="G64" s="101"/>
      <c r="H64" s="101"/>
      <c r="I64" s="101"/>
      <c r="J64" s="101"/>
      <c r="K64" s="101"/>
      <c r="L64" s="101"/>
      <c r="M64" s="101"/>
      <c r="N64" s="101"/>
      <c r="O64" s="101"/>
      <c r="P64" s="101"/>
      <c r="Q64" s="101"/>
    </row>
    <row r="65" spans="1:17" ht="12" customHeight="1">
      <c r="A65" s="101"/>
      <c r="B65" s="101"/>
      <c r="C65" s="101"/>
      <c r="D65" s="101"/>
      <c r="E65" s="101"/>
      <c r="F65" s="101"/>
      <c r="G65" s="101"/>
      <c r="H65" s="101"/>
      <c r="I65" s="101"/>
      <c r="J65" s="101"/>
      <c r="K65" s="101"/>
      <c r="L65" s="101"/>
      <c r="M65" s="101"/>
      <c r="N65" s="101"/>
      <c r="O65" s="101"/>
      <c r="P65" s="101"/>
      <c r="Q65" s="101"/>
    </row>
    <row r="66" spans="1:17" ht="12" customHeight="1">
      <c r="A66" s="101"/>
      <c r="B66" s="101"/>
      <c r="C66" s="101"/>
      <c r="D66" s="101"/>
      <c r="E66" s="101"/>
      <c r="F66" s="101"/>
      <c r="G66" s="101"/>
      <c r="H66" s="101"/>
      <c r="I66" s="101"/>
      <c r="J66" s="101"/>
      <c r="K66" s="101"/>
      <c r="L66" s="101"/>
      <c r="M66" s="101"/>
      <c r="N66" s="101"/>
      <c r="O66" s="101"/>
      <c r="P66" s="101"/>
      <c r="Q66" s="101"/>
    </row>
    <row r="67" spans="1:17" ht="12" customHeight="1">
      <c r="A67" s="101"/>
      <c r="B67" s="101"/>
      <c r="C67" s="101"/>
      <c r="D67" s="101"/>
      <c r="E67" s="101"/>
      <c r="F67" s="101"/>
      <c r="G67" s="101"/>
      <c r="H67" s="101"/>
      <c r="I67" s="101"/>
      <c r="J67" s="101"/>
      <c r="K67" s="101"/>
      <c r="L67" s="101"/>
      <c r="M67" s="101"/>
      <c r="N67" s="101"/>
      <c r="O67" s="101"/>
      <c r="P67" s="101"/>
      <c r="Q67" s="101"/>
    </row>
    <row r="68" spans="1:17" ht="12" customHeight="1">
      <c r="A68" s="101"/>
      <c r="B68" s="101"/>
      <c r="C68" s="101"/>
      <c r="D68" s="101"/>
      <c r="E68" s="101"/>
      <c r="F68" s="101"/>
      <c r="G68" s="101"/>
      <c r="H68" s="101"/>
      <c r="I68" s="101"/>
      <c r="J68" s="101"/>
      <c r="K68" s="101"/>
      <c r="L68" s="101"/>
      <c r="M68" s="101"/>
      <c r="N68" s="101"/>
      <c r="O68" s="101"/>
      <c r="P68" s="101"/>
      <c r="Q68" s="101"/>
    </row>
    <row r="69" spans="1:17" ht="12" customHeight="1">
      <c r="A69" s="101"/>
      <c r="B69" s="101"/>
      <c r="C69" s="101"/>
      <c r="D69" s="101"/>
      <c r="E69" s="101"/>
      <c r="F69" s="101"/>
      <c r="G69" s="101"/>
      <c r="H69" s="101"/>
      <c r="I69" s="101"/>
      <c r="J69" s="101"/>
      <c r="K69" s="101"/>
      <c r="L69" s="101"/>
      <c r="M69" s="101"/>
      <c r="N69" s="101"/>
      <c r="O69" s="101"/>
      <c r="P69" s="101"/>
      <c r="Q69" s="101"/>
    </row>
    <row r="70" spans="1:17" ht="12" customHeight="1">
      <c r="A70" s="101"/>
      <c r="B70" s="101"/>
      <c r="C70" s="101"/>
      <c r="D70" s="101"/>
      <c r="E70" s="101"/>
      <c r="F70" s="101"/>
      <c r="G70" s="101"/>
      <c r="H70" s="101"/>
      <c r="I70" s="101"/>
      <c r="J70" s="101"/>
      <c r="K70" s="101"/>
      <c r="L70" s="101"/>
      <c r="M70" s="101"/>
      <c r="N70" s="101"/>
      <c r="O70" s="101"/>
      <c r="P70" s="101"/>
      <c r="Q70" s="101"/>
    </row>
    <row r="71" spans="1:17" ht="12" customHeight="1">
      <c r="A71" s="101"/>
      <c r="B71" s="101"/>
      <c r="C71" s="101"/>
      <c r="D71" s="101"/>
      <c r="E71" s="101"/>
      <c r="F71" s="101"/>
      <c r="G71" s="101"/>
      <c r="H71" s="101"/>
      <c r="I71" s="101"/>
      <c r="J71" s="101"/>
      <c r="K71" s="101"/>
      <c r="L71" s="101"/>
      <c r="M71" s="101"/>
      <c r="N71" s="101"/>
      <c r="O71" s="101"/>
      <c r="P71" s="101"/>
      <c r="Q71" s="101"/>
    </row>
    <row r="72" spans="1:17" ht="12" customHeight="1">
      <c r="A72" s="101"/>
      <c r="B72" s="101"/>
      <c r="C72" s="101"/>
      <c r="D72" s="101"/>
      <c r="E72" s="101"/>
      <c r="F72" s="101"/>
      <c r="G72" s="101"/>
      <c r="H72" s="101"/>
      <c r="I72" s="101"/>
      <c r="J72" s="101"/>
      <c r="K72" s="101"/>
      <c r="L72" s="101"/>
      <c r="M72" s="101"/>
      <c r="N72" s="101"/>
      <c r="O72" s="101"/>
      <c r="P72" s="101"/>
      <c r="Q72" s="101"/>
    </row>
    <row r="73" spans="1:17" ht="12" customHeight="1">
      <c r="A73" s="101"/>
      <c r="B73" s="101"/>
      <c r="C73" s="101"/>
      <c r="D73" s="101"/>
      <c r="E73" s="101"/>
      <c r="F73" s="101"/>
      <c r="G73" s="101"/>
      <c r="H73" s="101"/>
      <c r="I73" s="101"/>
      <c r="J73" s="101"/>
      <c r="K73" s="101"/>
      <c r="L73" s="101"/>
      <c r="M73" s="101"/>
      <c r="N73" s="101"/>
      <c r="O73" s="101"/>
      <c r="P73" s="101"/>
      <c r="Q73" s="101"/>
    </row>
    <row r="74" spans="1:17" ht="12" customHeight="1">
      <c r="A74" s="101"/>
      <c r="B74" s="101"/>
      <c r="C74" s="101"/>
      <c r="D74" s="101"/>
      <c r="E74" s="101"/>
      <c r="F74" s="101"/>
      <c r="G74" s="101"/>
      <c r="H74" s="101"/>
      <c r="I74" s="101"/>
      <c r="J74" s="101"/>
      <c r="K74" s="101"/>
      <c r="L74" s="101"/>
      <c r="M74" s="101"/>
      <c r="N74" s="101"/>
      <c r="O74" s="101"/>
      <c r="P74" s="101"/>
      <c r="Q74" s="101"/>
    </row>
    <row r="75" spans="1:17" ht="12" customHeight="1">
      <c r="A75" s="101"/>
      <c r="B75" s="101"/>
      <c r="C75" s="101"/>
      <c r="D75" s="101"/>
      <c r="E75" s="101"/>
      <c r="F75" s="101"/>
      <c r="G75" s="101"/>
      <c r="H75" s="101"/>
      <c r="I75" s="101"/>
      <c r="J75" s="101"/>
      <c r="K75" s="101"/>
      <c r="L75" s="101"/>
      <c r="M75" s="101"/>
      <c r="N75" s="101"/>
      <c r="O75" s="101"/>
      <c r="P75" s="101"/>
      <c r="Q75" s="101"/>
    </row>
    <row r="76" spans="1:17" ht="12" customHeight="1">
      <c r="A76" s="101"/>
      <c r="B76" s="101"/>
      <c r="C76" s="101"/>
      <c r="D76" s="101"/>
      <c r="E76" s="101"/>
      <c r="F76" s="101"/>
      <c r="G76" s="101"/>
      <c r="H76" s="101"/>
      <c r="I76" s="101"/>
      <c r="J76" s="101"/>
      <c r="K76" s="101"/>
      <c r="L76" s="101"/>
      <c r="M76" s="101"/>
      <c r="N76" s="101"/>
      <c r="O76" s="101"/>
      <c r="P76" s="101"/>
      <c r="Q76" s="101"/>
    </row>
    <row r="77" spans="1:17" ht="12" customHeight="1">
      <c r="A77" s="101"/>
      <c r="B77" s="101"/>
      <c r="C77" s="101"/>
      <c r="D77" s="101"/>
      <c r="E77" s="101"/>
      <c r="F77" s="101"/>
      <c r="G77" s="101"/>
      <c r="H77" s="101"/>
      <c r="I77" s="101"/>
      <c r="J77" s="101"/>
      <c r="K77" s="101"/>
      <c r="L77" s="101"/>
      <c r="M77" s="101"/>
      <c r="N77" s="101"/>
      <c r="O77" s="101"/>
      <c r="P77" s="101"/>
      <c r="Q77" s="101"/>
    </row>
    <row r="78" spans="1:17" ht="12" customHeight="1">
      <c r="A78" s="101"/>
      <c r="B78" s="101"/>
      <c r="C78" s="101"/>
      <c r="D78" s="101"/>
      <c r="E78" s="101"/>
      <c r="F78" s="101"/>
      <c r="G78" s="101"/>
      <c r="H78" s="101"/>
      <c r="I78" s="101"/>
      <c r="J78" s="101"/>
      <c r="K78" s="101"/>
      <c r="L78" s="101"/>
      <c r="M78" s="101"/>
      <c r="N78" s="101"/>
      <c r="O78" s="101"/>
      <c r="P78" s="101"/>
      <c r="Q78" s="101"/>
    </row>
    <row r="79" spans="1:17" ht="12" customHeight="1">
      <c r="A79" s="101"/>
      <c r="B79" s="101"/>
      <c r="C79" s="101"/>
      <c r="D79" s="101"/>
      <c r="E79" s="101"/>
      <c r="F79" s="101"/>
      <c r="G79" s="101"/>
      <c r="H79" s="101"/>
      <c r="I79" s="101"/>
      <c r="J79" s="101"/>
      <c r="K79" s="101"/>
      <c r="L79" s="101"/>
      <c r="M79" s="101"/>
      <c r="N79" s="101"/>
      <c r="O79" s="101"/>
      <c r="P79" s="101"/>
      <c r="Q79" s="101"/>
    </row>
    <row r="80" spans="1:17" ht="12" customHeight="1">
      <c r="A80" s="101"/>
      <c r="B80" s="101"/>
      <c r="C80" s="101"/>
      <c r="D80" s="101"/>
      <c r="E80" s="101"/>
      <c r="F80" s="101"/>
      <c r="G80" s="101"/>
      <c r="H80" s="101"/>
      <c r="I80" s="101"/>
      <c r="J80" s="101"/>
      <c r="K80" s="101"/>
      <c r="L80" s="101"/>
      <c r="M80" s="101"/>
      <c r="N80" s="101"/>
      <c r="O80" s="101"/>
      <c r="P80" s="101"/>
      <c r="Q80" s="101"/>
    </row>
    <row r="81" spans="1:17" ht="12" customHeight="1">
      <c r="A81" s="101"/>
      <c r="B81" s="101"/>
      <c r="C81" s="101"/>
      <c r="D81" s="101"/>
      <c r="E81" s="101"/>
      <c r="F81" s="101"/>
      <c r="G81" s="101"/>
      <c r="H81" s="101"/>
      <c r="I81" s="101"/>
      <c r="J81" s="101"/>
      <c r="K81" s="101"/>
      <c r="L81" s="101"/>
      <c r="M81" s="101"/>
      <c r="N81" s="101"/>
      <c r="O81" s="101"/>
      <c r="P81" s="101"/>
      <c r="Q81" s="101"/>
    </row>
    <row r="82" spans="1:17" ht="12" customHeight="1">
      <c r="A82" s="101"/>
      <c r="B82" s="101"/>
      <c r="C82" s="101"/>
      <c r="D82" s="101"/>
      <c r="E82" s="101"/>
      <c r="F82" s="101"/>
      <c r="G82" s="101"/>
      <c r="H82" s="101"/>
      <c r="I82" s="101"/>
      <c r="J82" s="101"/>
      <c r="K82" s="101"/>
      <c r="L82" s="101"/>
      <c r="M82" s="101"/>
      <c r="N82" s="101"/>
      <c r="O82" s="101"/>
      <c r="P82" s="101"/>
      <c r="Q82" s="101"/>
    </row>
    <row r="83" spans="1:17" ht="12" customHeight="1">
      <c r="A83" s="101"/>
      <c r="B83" s="101"/>
      <c r="C83" s="101"/>
      <c r="D83" s="101"/>
      <c r="E83" s="101"/>
      <c r="F83" s="101"/>
      <c r="G83" s="101"/>
      <c r="H83" s="101"/>
      <c r="I83" s="101"/>
      <c r="J83" s="101"/>
      <c r="K83" s="101"/>
      <c r="L83" s="101"/>
      <c r="M83" s="101"/>
      <c r="N83" s="101"/>
      <c r="O83" s="101"/>
      <c r="P83" s="101"/>
      <c r="Q83" s="101"/>
    </row>
    <row r="84" spans="1:17" ht="12" customHeight="1">
      <c r="A84" s="101"/>
      <c r="B84" s="101"/>
      <c r="C84" s="101"/>
      <c r="D84" s="101"/>
      <c r="E84" s="101"/>
      <c r="F84" s="101"/>
      <c r="G84" s="101"/>
      <c r="H84" s="101"/>
      <c r="I84" s="101"/>
      <c r="J84" s="101"/>
      <c r="K84" s="101"/>
      <c r="L84" s="101"/>
      <c r="M84" s="101"/>
      <c r="N84" s="101"/>
      <c r="O84" s="101"/>
      <c r="P84" s="101"/>
      <c r="Q84" s="101"/>
    </row>
    <row r="85" spans="1:17" ht="12" customHeight="1">
      <c r="A85" s="101"/>
      <c r="B85" s="101"/>
      <c r="C85" s="101"/>
      <c r="D85" s="101"/>
      <c r="E85" s="101"/>
      <c r="F85" s="101"/>
      <c r="G85" s="101"/>
      <c r="H85" s="101"/>
      <c r="I85" s="101"/>
      <c r="J85" s="101"/>
      <c r="K85" s="101"/>
      <c r="L85" s="101"/>
      <c r="M85" s="101"/>
      <c r="N85" s="101"/>
      <c r="O85" s="101"/>
      <c r="P85" s="101"/>
      <c r="Q85" s="101"/>
    </row>
    <row r="86" spans="1:17" ht="12" customHeight="1">
      <c r="A86" s="101"/>
      <c r="B86" s="101"/>
      <c r="C86" s="101"/>
      <c r="D86" s="101"/>
      <c r="E86" s="101"/>
      <c r="F86" s="101"/>
      <c r="G86" s="101"/>
      <c r="H86" s="101"/>
      <c r="I86" s="101"/>
      <c r="J86" s="101"/>
      <c r="K86" s="101"/>
      <c r="L86" s="101"/>
      <c r="M86" s="101"/>
      <c r="N86" s="101"/>
      <c r="O86" s="101"/>
      <c r="P86" s="101"/>
      <c r="Q86" s="101"/>
    </row>
    <row r="87" spans="1:17" ht="12" customHeight="1">
      <c r="A87" s="101"/>
      <c r="B87" s="101"/>
      <c r="C87" s="101"/>
      <c r="D87" s="101"/>
      <c r="E87" s="101"/>
      <c r="F87" s="101"/>
      <c r="G87" s="101"/>
      <c r="H87" s="101"/>
      <c r="I87" s="101"/>
      <c r="J87" s="101"/>
      <c r="K87" s="101"/>
      <c r="L87" s="101"/>
      <c r="M87" s="101"/>
      <c r="N87" s="101"/>
      <c r="O87" s="101"/>
      <c r="P87" s="101"/>
      <c r="Q87" s="101"/>
    </row>
    <row r="88" spans="1:17" ht="12" customHeight="1">
      <c r="A88" s="101"/>
      <c r="B88" s="101"/>
      <c r="C88" s="101"/>
      <c r="D88" s="101"/>
      <c r="E88" s="101"/>
      <c r="F88" s="101"/>
      <c r="G88" s="101"/>
      <c r="H88" s="101"/>
      <c r="I88" s="101"/>
      <c r="J88" s="101"/>
      <c r="K88" s="101"/>
      <c r="L88" s="101"/>
      <c r="M88" s="101"/>
      <c r="N88" s="101"/>
      <c r="O88" s="101"/>
      <c r="P88" s="101"/>
      <c r="Q88" s="101"/>
    </row>
    <row r="89" spans="1:17" ht="12" customHeight="1">
      <c r="A89" s="101"/>
      <c r="B89" s="101"/>
      <c r="C89" s="101"/>
      <c r="D89" s="101"/>
      <c r="E89" s="101"/>
      <c r="F89" s="101"/>
      <c r="G89" s="101"/>
      <c r="H89" s="101"/>
      <c r="I89" s="101"/>
      <c r="J89" s="101"/>
      <c r="K89" s="101"/>
      <c r="L89" s="101"/>
      <c r="M89" s="101"/>
      <c r="N89" s="101"/>
      <c r="O89" s="101"/>
      <c r="P89" s="101"/>
      <c r="Q89" s="101"/>
    </row>
    <row r="90" spans="1:17" ht="12" customHeight="1">
      <c r="A90" s="101"/>
      <c r="B90" s="101"/>
      <c r="C90" s="101"/>
      <c r="D90" s="101"/>
      <c r="E90" s="101"/>
      <c r="F90" s="101"/>
      <c r="G90" s="101"/>
      <c r="H90" s="101"/>
      <c r="I90" s="101"/>
      <c r="J90" s="101"/>
      <c r="K90" s="101"/>
      <c r="L90" s="101"/>
      <c r="M90" s="101"/>
      <c r="N90" s="101"/>
      <c r="O90" s="101"/>
      <c r="P90" s="101"/>
      <c r="Q90" s="101"/>
    </row>
    <row r="91" spans="1:17" ht="12" customHeight="1">
      <c r="A91" s="101"/>
      <c r="B91" s="101"/>
      <c r="C91" s="101"/>
      <c r="D91" s="101"/>
      <c r="E91" s="101"/>
      <c r="F91" s="101"/>
      <c r="G91" s="101"/>
      <c r="H91" s="101"/>
      <c r="I91" s="101"/>
      <c r="J91" s="101"/>
      <c r="K91" s="101"/>
      <c r="L91" s="101"/>
      <c r="M91" s="101"/>
      <c r="N91" s="101"/>
      <c r="O91" s="101"/>
      <c r="P91" s="101"/>
      <c r="Q91" s="101"/>
    </row>
    <row r="92" spans="1:17" ht="12" customHeight="1">
      <c r="A92" s="101"/>
      <c r="B92" s="101"/>
      <c r="C92" s="101"/>
      <c r="D92" s="101"/>
      <c r="E92" s="101"/>
      <c r="F92" s="101"/>
      <c r="G92" s="101"/>
      <c r="H92" s="101"/>
      <c r="I92" s="101"/>
      <c r="J92" s="101"/>
      <c r="K92" s="101"/>
      <c r="L92" s="101"/>
      <c r="M92" s="101"/>
      <c r="N92" s="101"/>
      <c r="O92" s="101"/>
      <c r="P92" s="101"/>
      <c r="Q92" s="101"/>
    </row>
    <row r="93" spans="1:17" ht="12" customHeight="1">
      <c r="A93" s="101"/>
      <c r="B93" s="101"/>
      <c r="C93" s="101"/>
      <c r="D93" s="101"/>
      <c r="E93" s="101"/>
      <c r="F93" s="101"/>
      <c r="G93" s="101"/>
      <c r="H93" s="101"/>
      <c r="I93" s="101"/>
      <c r="J93" s="101"/>
      <c r="K93" s="101"/>
      <c r="L93" s="101"/>
      <c r="M93" s="101"/>
      <c r="N93" s="101"/>
      <c r="O93" s="101"/>
      <c r="P93" s="101"/>
      <c r="Q93" s="101"/>
    </row>
    <row r="94" spans="1:17" ht="12" customHeight="1">
      <c r="A94" s="101"/>
      <c r="B94" s="101"/>
      <c r="C94" s="101"/>
      <c r="D94" s="101"/>
      <c r="E94" s="101"/>
      <c r="F94" s="101"/>
      <c r="G94" s="101"/>
      <c r="H94" s="101"/>
      <c r="I94" s="101"/>
      <c r="J94" s="101"/>
      <c r="K94" s="101"/>
      <c r="L94" s="101"/>
      <c r="M94" s="101"/>
      <c r="N94" s="101"/>
      <c r="O94" s="101"/>
      <c r="P94" s="101"/>
      <c r="Q94" s="101"/>
    </row>
    <row r="95" spans="1:17" ht="12" customHeight="1">
      <c r="A95" s="101"/>
      <c r="B95" s="101"/>
      <c r="C95" s="101"/>
      <c r="D95" s="101"/>
      <c r="E95" s="101"/>
      <c r="F95" s="101"/>
      <c r="G95" s="101"/>
      <c r="H95" s="101"/>
      <c r="I95" s="101"/>
      <c r="J95" s="101"/>
      <c r="K95" s="101"/>
      <c r="L95" s="101"/>
      <c r="M95" s="101"/>
      <c r="N95" s="101"/>
      <c r="O95" s="101"/>
      <c r="P95" s="101"/>
      <c r="Q95" s="101"/>
    </row>
    <row r="96" spans="1:17" ht="12" customHeight="1">
      <c r="A96" s="101"/>
      <c r="B96" s="101"/>
      <c r="C96" s="101"/>
      <c r="D96" s="101"/>
      <c r="E96" s="101"/>
      <c r="F96" s="101"/>
      <c r="G96" s="101"/>
      <c r="H96" s="101"/>
      <c r="I96" s="101"/>
      <c r="J96" s="101"/>
      <c r="K96" s="101"/>
      <c r="L96" s="101"/>
      <c r="M96" s="101"/>
      <c r="N96" s="101"/>
      <c r="O96" s="101"/>
      <c r="P96" s="101"/>
      <c r="Q96" s="101"/>
    </row>
    <row r="97" spans="1:17" ht="12" customHeight="1">
      <c r="A97" s="101"/>
      <c r="B97" s="101"/>
      <c r="C97" s="101"/>
      <c r="D97" s="101"/>
      <c r="E97" s="101"/>
      <c r="F97" s="101"/>
      <c r="G97" s="101"/>
      <c r="H97" s="101"/>
      <c r="I97" s="101"/>
      <c r="J97" s="101"/>
      <c r="K97" s="101"/>
      <c r="L97" s="101"/>
      <c r="M97" s="101"/>
      <c r="N97" s="101"/>
      <c r="O97" s="101"/>
      <c r="P97" s="101"/>
      <c r="Q97" s="101"/>
    </row>
    <row r="98" spans="1:17" ht="12" customHeight="1">
      <c r="A98" s="101"/>
      <c r="B98" s="101"/>
      <c r="C98" s="101"/>
      <c r="D98" s="101"/>
      <c r="E98" s="101"/>
      <c r="F98" s="101"/>
      <c r="G98" s="101"/>
      <c r="H98" s="101"/>
      <c r="I98" s="101"/>
      <c r="J98" s="101"/>
      <c r="K98" s="101"/>
      <c r="L98" s="101"/>
      <c r="M98" s="101"/>
      <c r="N98" s="101"/>
      <c r="O98" s="101"/>
      <c r="P98" s="101"/>
      <c r="Q98" s="101"/>
    </row>
    <row r="99" spans="1:17" ht="12" customHeight="1">
      <c r="A99" s="101"/>
      <c r="B99" s="101"/>
      <c r="C99" s="101"/>
      <c r="D99" s="101"/>
      <c r="E99" s="101"/>
      <c r="F99" s="101"/>
      <c r="G99" s="101"/>
      <c r="H99" s="101"/>
      <c r="I99" s="101"/>
      <c r="J99" s="101"/>
      <c r="K99" s="101"/>
      <c r="L99" s="101"/>
      <c r="M99" s="101"/>
      <c r="N99" s="101"/>
      <c r="O99" s="101"/>
      <c r="P99" s="101"/>
      <c r="Q99" s="101"/>
    </row>
    <row r="100" spans="1:17" ht="12" customHeight="1">
      <c r="A100" s="101"/>
      <c r="B100" s="101"/>
      <c r="C100" s="101"/>
      <c r="D100" s="101"/>
      <c r="E100" s="101"/>
      <c r="F100" s="101"/>
      <c r="G100" s="101"/>
      <c r="H100" s="101"/>
      <c r="I100" s="101"/>
      <c r="J100" s="101"/>
      <c r="K100" s="101"/>
      <c r="L100" s="101"/>
      <c r="M100" s="101"/>
      <c r="N100" s="101"/>
      <c r="O100" s="101"/>
      <c r="P100" s="101"/>
      <c r="Q100" s="101"/>
    </row>
    <row r="101" spans="1:17" ht="12" customHeight="1">
      <c r="A101" s="101"/>
      <c r="B101" s="101"/>
      <c r="C101" s="101"/>
      <c r="D101" s="101"/>
      <c r="E101" s="101"/>
      <c r="F101" s="101"/>
      <c r="G101" s="101"/>
      <c r="H101" s="101"/>
      <c r="I101" s="101"/>
      <c r="J101" s="101"/>
      <c r="K101" s="101"/>
      <c r="L101" s="101"/>
      <c r="M101" s="101"/>
      <c r="N101" s="101"/>
      <c r="O101" s="101"/>
      <c r="P101" s="101"/>
      <c r="Q101" s="101"/>
    </row>
    <row r="102" spans="1:17" ht="12" customHeight="1">
      <c r="A102" s="101"/>
      <c r="B102" s="101"/>
      <c r="C102" s="101"/>
      <c r="D102" s="101"/>
      <c r="E102" s="101"/>
      <c r="F102" s="101"/>
      <c r="G102" s="101"/>
      <c r="H102" s="101"/>
      <c r="I102" s="101"/>
      <c r="J102" s="101"/>
      <c r="K102" s="101"/>
      <c r="L102" s="101"/>
      <c r="M102" s="101"/>
      <c r="N102" s="101"/>
      <c r="O102" s="101"/>
      <c r="P102" s="101"/>
      <c r="Q102" s="101"/>
    </row>
    <row r="103" spans="1:17" ht="12" customHeight="1">
      <c r="A103" s="101"/>
      <c r="B103" s="101"/>
      <c r="C103" s="101"/>
      <c r="D103" s="101"/>
      <c r="E103" s="101"/>
      <c r="F103" s="101"/>
      <c r="G103" s="101"/>
      <c r="H103" s="101"/>
      <c r="I103" s="101"/>
      <c r="J103" s="101"/>
      <c r="K103" s="101"/>
      <c r="L103" s="101"/>
      <c r="M103" s="101"/>
      <c r="N103" s="101"/>
      <c r="O103" s="101"/>
      <c r="P103" s="101"/>
      <c r="Q103" s="101"/>
    </row>
    <row r="104" spans="1:17" ht="12" customHeight="1">
      <c r="A104" s="101"/>
      <c r="B104" s="101"/>
      <c r="C104" s="101"/>
      <c r="D104" s="101"/>
      <c r="E104" s="101"/>
      <c r="F104" s="101"/>
      <c r="G104" s="101"/>
      <c r="H104" s="101"/>
      <c r="I104" s="101"/>
      <c r="J104" s="101"/>
      <c r="K104" s="101"/>
      <c r="L104" s="101"/>
      <c r="M104" s="101"/>
      <c r="N104" s="101"/>
      <c r="O104" s="101"/>
      <c r="P104" s="101"/>
      <c r="Q104" s="101"/>
    </row>
    <row r="105" spans="1:17" ht="12" customHeight="1">
      <c r="A105" s="101"/>
      <c r="B105" s="101"/>
      <c r="C105" s="101"/>
      <c r="D105" s="101"/>
      <c r="E105" s="101"/>
      <c r="F105" s="101"/>
      <c r="G105" s="101"/>
      <c r="H105" s="101"/>
      <c r="I105" s="101"/>
      <c r="J105" s="101"/>
      <c r="K105" s="101"/>
      <c r="L105" s="101"/>
      <c r="M105" s="101"/>
      <c r="N105" s="101"/>
      <c r="O105" s="101"/>
      <c r="P105" s="101"/>
      <c r="Q105" s="101"/>
    </row>
    <row r="106" spans="1:17" ht="12" customHeight="1">
      <c r="A106" s="101"/>
      <c r="B106" s="101"/>
      <c r="C106" s="101"/>
      <c r="D106" s="101"/>
      <c r="E106" s="101"/>
      <c r="F106" s="101"/>
      <c r="G106" s="101"/>
      <c r="H106" s="101"/>
      <c r="I106" s="101"/>
      <c r="J106" s="101"/>
      <c r="K106" s="101"/>
      <c r="L106" s="101"/>
      <c r="M106" s="101"/>
      <c r="N106" s="101"/>
      <c r="O106" s="101"/>
      <c r="P106" s="101"/>
      <c r="Q106" s="101"/>
    </row>
    <row r="107" spans="1:17" ht="12" customHeight="1">
      <c r="A107" s="101"/>
      <c r="B107" s="101"/>
      <c r="C107" s="101"/>
      <c r="D107" s="101"/>
      <c r="E107" s="101"/>
      <c r="F107" s="101"/>
      <c r="G107" s="101"/>
      <c r="H107" s="101"/>
      <c r="I107" s="101"/>
      <c r="J107" s="101"/>
      <c r="K107" s="101"/>
      <c r="L107" s="101"/>
      <c r="M107" s="101"/>
      <c r="N107" s="101"/>
      <c r="O107" s="101"/>
      <c r="P107" s="101"/>
      <c r="Q107" s="101"/>
    </row>
    <row r="108" spans="1:17" ht="12" customHeight="1">
      <c r="A108" s="101"/>
      <c r="B108" s="101"/>
      <c r="C108" s="101"/>
      <c r="D108" s="101"/>
      <c r="E108" s="101"/>
      <c r="F108" s="101"/>
      <c r="G108" s="101"/>
      <c r="H108" s="101"/>
      <c r="I108" s="101"/>
      <c r="J108" s="101"/>
      <c r="K108" s="101"/>
      <c r="L108" s="101"/>
      <c r="M108" s="101"/>
      <c r="N108" s="101"/>
      <c r="O108" s="101"/>
      <c r="P108" s="101"/>
      <c r="Q108" s="101"/>
    </row>
    <row r="109" spans="1:17" ht="12" customHeight="1">
      <c r="A109" s="101"/>
      <c r="B109" s="101"/>
      <c r="C109" s="101"/>
      <c r="D109" s="101"/>
      <c r="E109" s="101"/>
      <c r="F109" s="101"/>
      <c r="G109" s="101"/>
      <c r="H109" s="101"/>
      <c r="I109" s="101"/>
      <c r="J109" s="101"/>
      <c r="K109" s="101"/>
      <c r="L109" s="101"/>
      <c r="M109" s="101"/>
      <c r="N109" s="101"/>
      <c r="O109" s="101"/>
      <c r="P109" s="101"/>
      <c r="Q109" s="101"/>
    </row>
    <row r="110" spans="1:17" ht="12" customHeight="1">
      <c r="A110" s="101"/>
      <c r="B110" s="101"/>
      <c r="C110" s="101"/>
      <c r="D110" s="101"/>
      <c r="E110" s="101"/>
      <c r="F110" s="101"/>
      <c r="G110" s="101"/>
      <c r="H110" s="101"/>
      <c r="I110" s="101"/>
      <c r="J110" s="101"/>
      <c r="K110" s="101"/>
      <c r="L110" s="101"/>
      <c r="M110" s="101"/>
      <c r="N110" s="101"/>
      <c r="O110" s="101"/>
      <c r="P110" s="101"/>
      <c r="Q110" s="101"/>
    </row>
    <row r="111" spans="1:17" ht="12" customHeight="1">
      <c r="A111" s="101"/>
      <c r="B111" s="101"/>
      <c r="C111" s="101"/>
      <c r="D111" s="101"/>
      <c r="E111" s="101"/>
      <c r="F111" s="101"/>
      <c r="G111" s="101"/>
      <c r="H111" s="101"/>
      <c r="I111" s="101"/>
      <c r="J111" s="101"/>
      <c r="K111" s="101"/>
      <c r="L111" s="101"/>
      <c r="M111" s="101"/>
      <c r="N111" s="101"/>
      <c r="O111" s="101"/>
      <c r="P111" s="101"/>
      <c r="Q111" s="101"/>
    </row>
    <row r="112" spans="1:17" ht="12" customHeight="1">
      <c r="A112" s="101"/>
      <c r="B112" s="101"/>
      <c r="C112" s="101"/>
      <c r="D112" s="101"/>
      <c r="E112" s="101"/>
      <c r="F112" s="101"/>
      <c r="G112" s="101"/>
      <c r="H112" s="101"/>
      <c r="I112" s="101"/>
      <c r="J112" s="101"/>
      <c r="K112" s="101"/>
      <c r="L112" s="101"/>
      <c r="M112" s="101"/>
      <c r="N112" s="101"/>
      <c r="O112" s="101"/>
      <c r="P112" s="101"/>
      <c r="Q112" s="101"/>
    </row>
    <row r="113" spans="1:17" ht="12" customHeight="1">
      <c r="A113" s="101"/>
      <c r="B113" s="101"/>
      <c r="C113" s="101"/>
      <c r="D113" s="101"/>
      <c r="E113" s="101"/>
      <c r="F113" s="101"/>
      <c r="G113" s="101"/>
      <c r="H113" s="101"/>
      <c r="I113" s="101"/>
      <c r="J113" s="101"/>
      <c r="K113" s="101"/>
      <c r="L113" s="101"/>
      <c r="M113" s="101"/>
      <c r="N113" s="101"/>
      <c r="O113" s="101"/>
      <c r="P113" s="101"/>
      <c r="Q113" s="101"/>
    </row>
    <row r="114" spans="1:17" ht="12" customHeight="1">
      <c r="A114" s="101"/>
      <c r="B114" s="101"/>
      <c r="C114" s="101"/>
      <c r="D114" s="101"/>
      <c r="E114" s="101"/>
      <c r="F114" s="101"/>
      <c r="G114" s="101"/>
      <c r="H114" s="101"/>
      <c r="I114" s="101"/>
      <c r="J114" s="101"/>
      <c r="K114" s="101"/>
      <c r="L114" s="101"/>
      <c r="M114" s="101"/>
      <c r="N114" s="101"/>
      <c r="O114" s="101"/>
      <c r="P114" s="101"/>
      <c r="Q114" s="101"/>
    </row>
    <row r="115" spans="1:17" ht="12" customHeight="1">
      <c r="A115" s="101"/>
      <c r="B115" s="101"/>
      <c r="C115" s="101"/>
      <c r="D115" s="101"/>
      <c r="E115" s="101"/>
      <c r="F115" s="101"/>
      <c r="G115" s="101"/>
      <c r="H115" s="101"/>
      <c r="I115" s="101"/>
      <c r="J115" s="101"/>
      <c r="K115" s="101"/>
      <c r="L115" s="101"/>
      <c r="M115" s="101"/>
      <c r="N115" s="101"/>
      <c r="O115" s="101"/>
      <c r="P115" s="101"/>
      <c r="Q115" s="101"/>
    </row>
    <row r="116" spans="1:17" ht="12" customHeight="1">
      <c r="A116" s="101"/>
      <c r="B116" s="101"/>
      <c r="C116" s="101"/>
      <c r="D116" s="101"/>
      <c r="E116" s="101"/>
      <c r="F116" s="101"/>
      <c r="G116" s="101"/>
      <c r="H116" s="101"/>
      <c r="I116" s="101"/>
      <c r="J116" s="101"/>
      <c r="K116" s="101"/>
      <c r="L116" s="101"/>
      <c r="M116" s="101"/>
      <c r="N116" s="101"/>
      <c r="O116" s="101"/>
      <c r="P116" s="101"/>
      <c r="Q116" s="101"/>
    </row>
    <row r="117" spans="1:17" ht="12" customHeight="1">
      <c r="A117" s="101"/>
      <c r="B117" s="101"/>
      <c r="C117" s="101"/>
      <c r="D117" s="101"/>
      <c r="E117" s="101"/>
      <c r="F117" s="101"/>
      <c r="G117" s="101"/>
      <c r="H117" s="101"/>
      <c r="I117" s="101"/>
      <c r="J117" s="101"/>
      <c r="K117" s="101"/>
      <c r="L117" s="101"/>
      <c r="M117" s="101"/>
      <c r="N117" s="101"/>
      <c r="O117" s="101"/>
      <c r="P117" s="101"/>
      <c r="Q117" s="101"/>
    </row>
    <row r="118" spans="1:17" ht="12" customHeight="1">
      <c r="A118" s="101"/>
      <c r="B118" s="101"/>
      <c r="C118" s="101"/>
      <c r="D118" s="101"/>
      <c r="E118" s="101"/>
      <c r="F118" s="101"/>
      <c r="G118" s="101"/>
      <c r="H118" s="101"/>
      <c r="I118" s="101"/>
      <c r="J118" s="101"/>
      <c r="K118" s="101"/>
      <c r="L118" s="101"/>
      <c r="M118" s="101"/>
      <c r="N118" s="101"/>
      <c r="O118" s="101"/>
      <c r="P118" s="101"/>
      <c r="Q118" s="101"/>
    </row>
    <row r="119" spans="1:17" ht="12" customHeight="1">
      <c r="A119" s="101"/>
      <c r="B119" s="101"/>
      <c r="C119" s="101"/>
      <c r="D119" s="101"/>
      <c r="E119" s="101"/>
      <c r="F119" s="101"/>
      <c r="G119" s="101"/>
      <c r="H119" s="101"/>
      <c r="I119" s="101"/>
      <c r="J119" s="101"/>
      <c r="K119" s="101"/>
      <c r="L119" s="101"/>
      <c r="M119" s="101"/>
      <c r="N119" s="101"/>
      <c r="O119" s="101"/>
      <c r="P119" s="101"/>
      <c r="Q119" s="101"/>
    </row>
    <row r="120" spans="1:17" ht="12" customHeight="1">
      <c r="A120" s="101"/>
      <c r="B120" s="101"/>
      <c r="C120" s="101"/>
      <c r="D120" s="101"/>
      <c r="E120" s="101"/>
      <c r="F120" s="101"/>
      <c r="G120" s="101"/>
      <c r="H120" s="101"/>
      <c r="I120" s="101"/>
      <c r="J120" s="101"/>
      <c r="K120" s="101"/>
      <c r="L120" s="101"/>
      <c r="M120" s="101"/>
      <c r="N120" s="101"/>
      <c r="O120" s="101"/>
      <c r="P120" s="101"/>
      <c r="Q120" s="101"/>
    </row>
    <row r="121" spans="1:17" ht="12" customHeight="1">
      <c r="A121" s="101"/>
      <c r="B121" s="101"/>
      <c r="C121" s="101"/>
      <c r="D121" s="101"/>
      <c r="E121" s="101"/>
      <c r="F121" s="101"/>
      <c r="G121" s="101"/>
      <c r="H121" s="101"/>
      <c r="I121" s="101"/>
      <c r="J121" s="101"/>
      <c r="K121" s="101"/>
      <c r="L121" s="101"/>
      <c r="M121" s="101"/>
      <c r="N121" s="101"/>
      <c r="O121" s="101"/>
      <c r="P121" s="101"/>
      <c r="Q121" s="101"/>
    </row>
    <row r="122" spans="1:17" ht="12" customHeight="1">
      <c r="A122" s="101"/>
      <c r="B122" s="101"/>
      <c r="C122" s="101"/>
      <c r="D122" s="101"/>
      <c r="E122" s="101"/>
      <c r="F122" s="101"/>
      <c r="G122" s="101"/>
      <c r="H122" s="101"/>
      <c r="I122" s="101"/>
      <c r="J122" s="101"/>
      <c r="K122" s="101"/>
      <c r="L122" s="101"/>
      <c r="M122" s="101"/>
      <c r="N122" s="101"/>
      <c r="O122" s="101"/>
      <c r="P122" s="101"/>
      <c r="Q122" s="101"/>
    </row>
    <row r="123" spans="1:17" ht="12" customHeight="1">
      <c r="A123" s="101"/>
      <c r="B123" s="101"/>
      <c r="C123" s="101"/>
      <c r="D123" s="101"/>
      <c r="E123" s="101"/>
      <c r="F123" s="101"/>
      <c r="G123" s="101"/>
      <c r="H123" s="101"/>
      <c r="I123" s="101"/>
      <c r="J123" s="101"/>
      <c r="K123" s="101"/>
      <c r="L123" s="101"/>
      <c r="M123" s="101"/>
      <c r="N123" s="101"/>
      <c r="O123" s="101"/>
      <c r="P123" s="101"/>
      <c r="Q123" s="101"/>
    </row>
    <row r="124" spans="1:17" ht="12" customHeight="1">
      <c r="A124" s="101"/>
      <c r="B124" s="101"/>
      <c r="C124" s="101"/>
      <c r="D124" s="101"/>
      <c r="E124" s="101"/>
      <c r="F124" s="101"/>
      <c r="G124" s="101"/>
      <c r="H124" s="101"/>
      <c r="I124" s="101"/>
      <c r="J124" s="101"/>
      <c r="K124" s="101"/>
      <c r="L124" s="101"/>
      <c r="M124" s="101"/>
      <c r="N124" s="101"/>
      <c r="O124" s="101"/>
      <c r="P124" s="101"/>
      <c r="Q124" s="101"/>
    </row>
    <row r="125" spans="1:17" ht="12" customHeight="1">
      <c r="A125" s="101"/>
      <c r="B125" s="101"/>
      <c r="C125" s="101"/>
      <c r="D125" s="101"/>
      <c r="E125" s="101"/>
      <c r="F125" s="101"/>
      <c r="G125" s="101"/>
      <c r="H125" s="101"/>
      <c r="I125" s="101"/>
      <c r="J125" s="101"/>
      <c r="K125" s="101"/>
      <c r="L125" s="101"/>
      <c r="M125" s="101"/>
      <c r="N125" s="101"/>
      <c r="O125" s="101"/>
      <c r="P125" s="101"/>
      <c r="Q125" s="101"/>
    </row>
    <row r="126" spans="1:17" ht="12" customHeight="1">
      <c r="A126" s="101"/>
      <c r="B126" s="101"/>
      <c r="C126" s="101"/>
      <c r="D126" s="101"/>
      <c r="E126" s="101"/>
      <c r="F126" s="101"/>
      <c r="G126" s="101"/>
      <c r="H126" s="101"/>
      <c r="I126" s="101"/>
      <c r="J126" s="101"/>
      <c r="K126" s="101"/>
      <c r="L126" s="101"/>
      <c r="M126" s="101"/>
      <c r="N126" s="101"/>
      <c r="O126" s="101"/>
      <c r="P126" s="101"/>
      <c r="Q126" s="101"/>
    </row>
    <row r="127" spans="1:17" ht="12" customHeight="1">
      <c r="A127" s="101"/>
      <c r="B127" s="101"/>
      <c r="C127" s="101"/>
      <c r="D127" s="101"/>
      <c r="E127" s="101"/>
      <c r="F127" s="101"/>
      <c r="G127" s="101"/>
      <c r="H127" s="101"/>
      <c r="I127" s="101"/>
      <c r="J127" s="101"/>
      <c r="K127" s="101"/>
      <c r="L127" s="101"/>
      <c r="M127" s="101"/>
      <c r="N127" s="101"/>
      <c r="O127" s="101"/>
      <c r="P127" s="101"/>
      <c r="Q127" s="101"/>
    </row>
    <row r="128" spans="1:17" ht="12" customHeight="1">
      <c r="A128" s="101"/>
      <c r="B128" s="101"/>
      <c r="C128" s="101"/>
      <c r="D128" s="101"/>
      <c r="E128" s="101"/>
      <c r="F128" s="101"/>
      <c r="G128" s="101"/>
      <c r="H128" s="101"/>
      <c r="I128" s="101"/>
      <c r="J128" s="101"/>
      <c r="K128" s="101"/>
      <c r="L128" s="101"/>
      <c r="M128" s="101"/>
      <c r="N128" s="101"/>
      <c r="O128" s="101"/>
      <c r="P128" s="101"/>
      <c r="Q128" s="101"/>
    </row>
    <row r="129" spans="1:17" ht="12" customHeight="1">
      <c r="A129" s="101"/>
      <c r="B129" s="101"/>
      <c r="C129" s="101"/>
      <c r="D129" s="101"/>
      <c r="E129" s="101"/>
      <c r="F129" s="101"/>
      <c r="G129" s="101"/>
      <c r="H129" s="101"/>
      <c r="I129" s="101"/>
      <c r="J129" s="101"/>
      <c r="K129" s="101"/>
      <c r="L129" s="101"/>
      <c r="M129" s="101"/>
      <c r="N129" s="101"/>
      <c r="O129" s="101"/>
      <c r="P129" s="101"/>
      <c r="Q129" s="101"/>
    </row>
    <row r="130" spans="1:17" ht="12" customHeight="1">
      <c r="A130" s="101"/>
      <c r="B130" s="101"/>
      <c r="C130" s="101"/>
      <c r="D130" s="101"/>
      <c r="E130" s="101"/>
      <c r="F130" s="101"/>
      <c r="G130" s="101"/>
      <c r="H130" s="101"/>
      <c r="I130" s="101"/>
      <c r="J130" s="101"/>
      <c r="K130" s="101"/>
      <c r="L130" s="101"/>
      <c r="M130" s="101"/>
      <c r="N130" s="101"/>
      <c r="O130" s="101"/>
      <c r="P130" s="101"/>
      <c r="Q130" s="101"/>
    </row>
    <row r="131" spans="1:17" ht="12" customHeight="1">
      <c r="A131" s="101"/>
      <c r="B131" s="101"/>
      <c r="C131" s="101"/>
      <c r="D131" s="101"/>
      <c r="E131" s="101"/>
      <c r="F131" s="101"/>
      <c r="G131" s="101"/>
      <c r="H131" s="101"/>
      <c r="I131" s="101"/>
      <c r="J131" s="101"/>
      <c r="K131" s="101"/>
      <c r="L131" s="101"/>
      <c r="M131" s="101"/>
      <c r="N131" s="101"/>
      <c r="O131" s="101"/>
      <c r="P131" s="101"/>
      <c r="Q131" s="101"/>
    </row>
    <row r="132" spans="1:17" ht="12" customHeight="1">
      <c r="A132" s="101"/>
      <c r="B132" s="101"/>
      <c r="C132" s="101"/>
      <c r="D132" s="101"/>
      <c r="E132" s="101"/>
      <c r="F132" s="101"/>
      <c r="G132" s="101"/>
      <c r="H132" s="101"/>
      <c r="I132" s="101"/>
      <c r="J132" s="101"/>
      <c r="K132" s="101"/>
      <c r="L132" s="101"/>
      <c r="M132" s="101"/>
      <c r="N132" s="101"/>
      <c r="O132" s="101"/>
      <c r="P132" s="101"/>
      <c r="Q132" s="101"/>
    </row>
    <row r="133" spans="1:17" ht="12" customHeight="1">
      <c r="A133" s="101"/>
      <c r="B133" s="101"/>
      <c r="C133" s="101"/>
      <c r="D133" s="101"/>
      <c r="E133" s="101"/>
      <c r="F133" s="101"/>
      <c r="G133" s="101"/>
      <c r="H133" s="101"/>
      <c r="I133" s="101"/>
      <c r="J133" s="101"/>
      <c r="K133" s="101"/>
      <c r="L133" s="101"/>
      <c r="M133" s="101"/>
      <c r="N133" s="101"/>
      <c r="O133" s="101"/>
      <c r="P133" s="101"/>
      <c r="Q133" s="101"/>
    </row>
    <row r="134" spans="1:17" ht="12" customHeight="1">
      <c r="A134" s="101"/>
      <c r="B134" s="101"/>
      <c r="C134" s="101"/>
      <c r="D134" s="101"/>
      <c r="E134" s="101"/>
      <c r="F134" s="101"/>
      <c r="G134" s="101"/>
      <c r="H134" s="101"/>
      <c r="I134" s="101"/>
      <c r="J134" s="101"/>
      <c r="K134" s="101"/>
      <c r="L134" s="101"/>
      <c r="M134" s="101"/>
      <c r="N134" s="101"/>
      <c r="O134" s="101"/>
      <c r="P134" s="101"/>
      <c r="Q134" s="101"/>
    </row>
    <row r="135" spans="1:17" ht="12" customHeight="1">
      <c r="A135" s="101"/>
      <c r="B135" s="101"/>
      <c r="C135" s="101"/>
      <c r="D135" s="101"/>
      <c r="E135" s="101"/>
      <c r="F135" s="101"/>
      <c r="G135" s="101"/>
      <c r="H135" s="101"/>
      <c r="I135" s="101"/>
      <c r="J135" s="101"/>
      <c r="K135" s="101"/>
      <c r="L135" s="101"/>
      <c r="M135" s="101"/>
      <c r="N135" s="101"/>
      <c r="O135" s="101"/>
      <c r="P135" s="101"/>
      <c r="Q135" s="101"/>
    </row>
    <row r="136" spans="1:17" ht="12" customHeight="1">
      <c r="A136" s="101"/>
      <c r="B136" s="101"/>
      <c r="C136" s="101"/>
      <c r="D136" s="101"/>
      <c r="E136" s="101"/>
      <c r="F136" s="101"/>
      <c r="G136" s="101"/>
      <c r="H136" s="101"/>
      <c r="I136" s="101"/>
      <c r="J136" s="101"/>
      <c r="K136" s="101"/>
      <c r="L136" s="101"/>
      <c r="M136" s="101"/>
      <c r="N136" s="101"/>
      <c r="O136" s="101"/>
      <c r="P136" s="101"/>
      <c r="Q136" s="101"/>
    </row>
    <row r="137" spans="1:17" ht="12" customHeight="1">
      <c r="A137" s="101"/>
      <c r="B137" s="101"/>
      <c r="C137" s="101"/>
      <c r="D137" s="101"/>
      <c r="E137" s="101"/>
      <c r="F137" s="101"/>
      <c r="G137" s="101"/>
      <c r="H137" s="101"/>
      <c r="I137" s="101"/>
      <c r="J137" s="101"/>
      <c r="K137" s="101"/>
      <c r="L137" s="101"/>
      <c r="M137" s="101"/>
      <c r="N137" s="101"/>
      <c r="O137" s="101"/>
      <c r="P137" s="101"/>
      <c r="Q137" s="101"/>
    </row>
    <row r="138" spans="1:17" ht="12" customHeight="1">
      <c r="A138" s="101"/>
      <c r="B138" s="101"/>
      <c r="C138" s="101"/>
      <c r="D138" s="101"/>
      <c r="E138" s="101"/>
      <c r="F138" s="101"/>
      <c r="G138" s="101"/>
      <c r="H138" s="101"/>
      <c r="I138" s="101"/>
      <c r="J138" s="101"/>
      <c r="K138" s="101"/>
      <c r="L138" s="101"/>
      <c r="M138" s="101"/>
      <c r="N138" s="101"/>
      <c r="O138" s="101"/>
      <c r="P138" s="101"/>
      <c r="Q138" s="101"/>
    </row>
    <row r="139" spans="1:17" ht="12" customHeight="1">
      <c r="A139" s="101"/>
      <c r="B139" s="101"/>
      <c r="C139" s="101"/>
      <c r="D139" s="101"/>
      <c r="E139" s="101"/>
      <c r="F139" s="101"/>
      <c r="G139" s="101"/>
      <c r="H139" s="101"/>
      <c r="I139" s="101"/>
      <c r="J139" s="101"/>
      <c r="K139" s="101"/>
      <c r="L139" s="101"/>
      <c r="M139" s="101"/>
      <c r="N139" s="101"/>
      <c r="O139" s="101"/>
      <c r="P139" s="101"/>
      <c r="Q139" s="101"/>
    </row>
    <row r="140" spans="1:17" ht="12" customHeight="1">
      <c r="A140" s="101"/>
      <c r="B140" s="101"/>
      <c r="C140" s="101"/>
      <c r="D140" s="101"/>
      <c r="E140" s="101"/>
      <c r="F140" s="101"/>
      <c r="G140" s="101"/>
      <c r="H140" s="101"/>
      <c r="I140" s="101"/>
      <c r="J140" s="101"/>
      <c r="K140" s="101"/>
      <c r="L140" s="101"/>
      <c r="M140" s="101"/>
      <c r="N140" s="101"/>
      <c r="O140" s="101"/>
      <c r="P140" s="101"/>
      <c r="Q140" s="101"/>
    </row>
    <row r="141" spans="1:17" ht="12" customHeight="1">
      <c r="A141" s="101"/>
      <c r="B141" s="101"/>
      <c r="C141" s="101"/>
      <c r="D141" s="101"/>
      <c r="E141" s="101"/>
      <c r="F141" s="101"/>
      <c r="G141" s="101"/>
      <c r="H141" s="101"/>
      <c r="I141" s="101"/>
      <c r="J141" s="101"/>
      <c r="K141" s="101"/>
      <c r="L141" s="101"/>
      <c r="M141" s="101"/>
      <c r="N141" s="101"/>
      <c r="O141" s="101"/>
      <c r="P141" s="101"/>
      <c r="Q141" s="101"/>
    </row>
    <row r="142" spans="1:17" ht="12" customHeight="1">
      <c r="A142" s="101"/>
      <c r="B142" s="101"/>
      <c r="C142" s="101"/>
      <c r="D142" s="101"/>
      <c r="E142" s="101"/>
      <c r="F142" s="101"/>
      <c r="G142" s="101"/>
      <c r="H142" s="101"/>
      <c r="I142" s="101"/>
      <c r="J142" s="101"/>
      <c r="K142" s="101"/>
      <c r="L142" s="101"/>
      <c r="M142" s="101"/>
      <c r="N142" s="101"/>
      <c r="O142" s="101"/>
      <c r="P142" s="101"/>
      <c r="Q142" s="101"/>
    </row>
    <row r="143" spans="1:17" ht="12" customHeight="1">
      <c r="A143" s="101"/>
      <c r="B143" s="101"/>
      <c r="C143" s="101"/>
      <c r="D143" s="101"/>
      <c r="E143" s="101"/>
      <c r="F143" s="101"/>
      <c r="G143" s="101"/>
      <c r="H143" s="101"/>
      <c r="I143" s="101"/>
      <c r="J143" s="101"/>
      <c r="K143" s="101"/>
      <c r="L143" s="101"/>
      <c r="M143" s="101"/>
      <c r="N143" s="101"/>
      <c r="O143" s="101"/>
      <c r="P143" s="101"/>
      <c r="Q143" s="101"/>
    </row>
    <row r="144" spans="1:17" ht="12" customHeight="1">
      <c r="A144" s="101"/>
      <c r="B144" s="101"/>
      <c r="C144" s="101"/>
      <c r="D144" s="101"/>
      <c r="E144" s="101"/>
      <c r="F144" s="101"/>
      <c r="G144" s="101"/>
      <c r="H144" s="101"/>
      <c r="I144" s="101"/>
      <c r="J144" s="101"/>
      <c r="K144" s="101"/>
      <c r="L144" s="101"/>
      <c r="M144" s="101"/>
      <c r="N144" s="101"/>
      <c r="O144" s="101"/>
      <c r="P144" s="101"/>
      <c r="Q144" s="101"/>
    </row>
    <row r="145" spans="1:17" ht="12" customHeight="1">
      <c r="A145" s="101"/>
      <c r="B145" s="101"/>
      <c r="C145" s="101"/>
      <c r="D145" s="101"/>
      <c r="E145" s="101"/>
      <c r="F145" s="101"/>
      <c r="G145" s="101"/>
      <c r="H145" s="101"/>
      <c r="I145" s="101"/>
      <c r="J145" s="101"/>
      <c r="K145" s="101"/>
      <c r="L145" s="101"/>
      <c r="M145" s="101"/>
      <c r="N145" s="101"/>
      <c r="O145" s="101"/>
      <c r="P145" s="101"/>
      <c r="Q145" s="101"/>
    </row>
    <row r="146" spans="1:17" ht="12" customHeight="1">
      <c r="A146" s="101"/>
      <c r="B146" s="101"/>
      <c r="C146" s="101"/>
      <c r="D146" s="101"/>
      <c r="E146" s="101"/>
      <c r="F146" s="101"/>
      <c r="G146" s="101"/>
      <c r="H146" s="101"/>
      <c r="I146" s="101"/>
      <c r="J146" s="101"/>
      <c r="K146" s="101"/>
      <c r="L146" s="101"/>
      <c r="M146" s="101"/>
      <c r="N146" s="101"/>
      <c r="O146" s="101"/>
      <c r="P146" s="101"/>
      <c r="Q146" s="101"/>
    </row>
    <row r="147" spans="1:17" ht="12" customHeight="1">
      <c r="A147" s="101"/>
      <c r="B147" s="101"/>
      <c r="C147" s="101"/>
      <c r="D147" s="101"/>
      <c r="E147" s="101"/>
      <c r="F147" s="101"/>
      <c r="G147" s="101"/>
      <c r="H147" s="101"/>
      <c r="I147" s="101"/>
      <c r="J147" s="101"/>
      <c r="K147" s="101"/>
      <c r="L147" s="101"/>
      <c r="M147" s="101"/>
      <c r="N147" s="101"/>
      <c r="O147" s="101"/>
      <c r="P147" s="101"/>
      <c r="Q147" s="101"/>
    </row>
    <row r="148" spans="1:17" ht="12" customHeight="1">
      <c r="A148" s="101"/>
      <c r="B148" s="101"/>
      <c r="C148" s="101"/>
      <c r="D148" s="101"/>
      <c r="E148" s="101"/>
      <c r="F148" s="101"/>
      <c r="G148" s="101"/>
      <c r="H148" s="101"/>
      <c r="I148" s="101"/>
      <c r="J148" s="101"/>
      <c r="K148" s="101"/>
      <c r="L148" s="101"/>
      <c r="M148" s="101"/>
      <c r="N148" s="101"/>
      <c r="O148" s="101"/>
      <c r="P148" s="101"/>
      <c r="Q148" s="101"/>
    </row>
    <row r="149" spans="1:17" ht="12" customHeight="1">
      <c r="A149" s="101"/>
      <c r="B149" s="101"/>
      <c r="C149" s="101"/>
      <c r="D149" s="101"/>
      <c r="E149" s="101"/>
      <c r="F149" s="101"/>
      <c r="G149" s="101"/>
      <c r="H149" s="101"/>
      <c r="I149" s="101"/>
      <c r="J149" s="101"/>
      <c r="K149" s="101"/>
      <c r="L149" s="101"/>
      <c r="M149" s="101"/>
      <c r="N149" s="101"/>
      <c r="O149" s="101"/>
      <c r="P149" s="101"/>
      <c r="Q149" s="101"/>
    </row>
    <row r="150" spans="1:17" ht="12" customHeight="1">
      <c r="A150" s="101"/>
      <c r="B150" s="101"/>
      <c r="C150" s="101"/>
      <c r="D150" s="101"/>
      <c r="E150" s="101"/>
      <c r="F150" s="101"/>
      <c r="G150" s="101"/>
      <c r="H150" s="101"/>
      <c r="I150" s="101"/>
      <c r="J150" s="101"/>
      <c r="K150" s="101"/>
      <c r="L150" s="101"/>
      <c r="M150" s="101"/>
      <c r="N150" s="101"/>
      <c r="O150" s="101"/>
      <c r="P150" s="101"/>
      <c r="Q150" s="101"/>
    </row>
    <row r="151" spans="1:17" ht="12" customHeight="1">
      <c r="A151" s="101"/>
      <c r="B151" s="101"/>
      <c r="C151" s="101"/>
      <c r="D151" s="101"/>
      <c r="E151" s="101"/>
      <c r="F151" s="101"/>
      <c r="G151" s="101"/>
      <c r="H151" s="101"/>
      <c r="I151" s="101"/>
      <c r="J151" s="101"/>
      <c r="K151" s="101"/>
      <c r="L151" s="101"/>
      <c r="M151" s="101"/>
      <c r="N151" s="101"/>
      <c r="O151" s="101"/>
      <c r="P151" s="101"/>
      <c r="Q151" s="101"/>
    </row>
    <row r="152" spans="1:17" ht="12" customHeight="1">
      <c r="A152" s="101"/>
      <c r="B152" s="101"/>
      <c r="C152" s="101"/>
      <c r="D152" s="101"/>
      <c r="E152" s="101"/>
      <c r="F152" s="101"/>
      <c r="G152" s="101"/>
      <c r="H152" s="101"/>
      <c r="I152" s="101"/>
      <c r="J152" s="101"/>
      <c r="K152" s="101"/>
      <c r="L152" s="101"/>
      <c r="M152" s="101"/>
      <c r="N152" s="101"/>
      <c r="O152" s="101"/>
      <c r="P152" s="101"/>
      <c r="Q152" s="101"/>
    </row>
    <row r="153" spans="1:17" ht="12" customHeight="1">
      <c r="A153" s="101"/>
      <c r="B153" s="101"/>
      <c r="C153" s="101"/>
      <c r="D153" s="101"/>
      <c r="E153" s="101"/>
      <c r="F153" s="101"/>
      <c r="G153" s="101"/>
      <c r="H153" s="101"/>
      <c r="I153" s="101"/>
      <c r="J153" s="101"/>
      <c r="K153" s="101"/>
      <c r="L153" s="101"/>
      <c r="M153" s="101"/>
      <c r="N153" s="101"/>
      <c r="O153" s="101"/>
      <c r="P153" s="101"/>
      <c r="Q153" s="101"/>
    </row>
    <row r="154" spans="1:17" ht="12" customHeight="1">
      <c r="A154" s="101"/>
      <c r="B154" s="101"/>
      <c r="C154" s="101"/>
      <c r="D154" s="101"/>
      <c r="E154" s="101"/>
      <c r="F154" s="101"/>
      <c r="G154" s="101"/>
      <c r="H154" s="101"/>
      <c r="I154" s="101"/>
      <c r="J154" s="101"/>
      <c r="K154" s="101"/>
      <c r="L154" s="101"/>
      <c r="M154" s="101"/>
      <c r="N154" s="101"/>
      <c r="O154" s="101"/>
      <c r="P154" s="101"/>
      <c r="Q154" s="101"/>
    </row>
    <row r="155" spans="1:17" ht="12" customHeight="1">
      <c r="A155" s="101"/>
      <c r="B155" s="101"/>
      <c r="C155" s="101"/>
      <c r="D155" s="101"/>
      <c r="E155" s="101"/>
      <c r="F155" s="101"/>
      <c r="G155" s="101"/>
      <c r="H155" s="101"/>
      <c r="I155" s="101"/>
      <c r="J155" s="101"/>
      <c r="K155" s="101"/>
      <c r="L155" s="101"/>
      <c r="M155" s="101"/>
      <c r="N155" s="101"/>
      <c r="O155" s="101"/>
      <c r="P155" s="101"/>
      <c r="Q155" s="101"/>
    </row>
    <row r="156" spans="1:17" ht="12" customHeight="1">
      <c r="A156" s="101"/>
      <c r="B156" s="101"/>
      <c r="C156" s="101"/>
      <c r="D156" s="101"/>
      <c r="E156" s="101"/>
      <c r="F156" s="101"/>
      <c r="G156" s="101"/>
      <c r="H156" s="101"/>
      <c r="I156" s="101"/>
      <c r="J156" s="101"/>
      <c r="K156" s="101"/>
      <c r="L156" s="101"/>
      <c r="M156" s="101"/>
      <c r="N156" s="101"/>
      <c r="O156" s="101"/>
      <c r="P156" s="101"/>
      <c r="Q156" s="101"/>
    </row>
    <row r="157" spans="1:17" ht="12" customHeight="1">
      <c r="A157" s="101"/>
      <c r="B157" s="101"/>
      <c r="C157" s="101"/>
      <c r="D157" s="101"/>
      <c r="E157" s="101"/>
      <c r="F157" s="101"/>
      <c r="G157" s="101"/>
      <c r="H157" s="101"/>
      <c r="I157" s="101"/>
      <c r="J157" s="101"/>
      <c r="K157" s="101"/>
      <c r="L157" s="101"/>
      <c r="M157" s="101"/>
      <c r="N157" s="101"/>
      <c r="O157" s="101"/>
      <c r="P157" s="101"/>
      <c r="Q157" s="101"/>
    </row>
    <row r="158" spans="1:17" ht="12" customHeight="1">
      <c r="A158" s="101"/>
      <c r="B158" s="101"/>
      <c r="C158" s="101"/>
      <c r="D158" s="101"/>
      <c r="E158" s="101"/>
      <c r="F158" s="101"/>
      <c r="G158" s="101"/>
      <c r="H158" s="101"/>
      <c r="I158" s="101"/>
      <c r="J158" s="101"/>
      <c r="K158" s="101"/>
      <c r="L158" s="101"/>
      <c r="M158" s="101"/>
      <c r="N158" s="101"/>
      <c r="O158" s="101"/>
      <c r="P158" s="101"/>
      <c r="Q158" s="101"/>
    </row>
    <row r="159" spans="1:17" ht="12" customHeight="1">
      <c r="A159" s="101"/>
      <c r="B159" s="101"/>
      <c r="C159" s="101"/>
      <c r="D159" s="101"/>
      <c r="E159" s="101"/>
      <c r="F159" s="101"/>
      <c r="G159" s="101"/>
      <c r="H159" s="101"/>
      <c r="I159" s="101"/>
      <c r="J159" s="101"/>
      <c r="K159" s="101"/>
      <c r="L159" s="101"/>
      <c r="M159" s="101"/>
      <c r="N159" s="101"/>
      <c r="O159" s="101"/>
      <c r="P159" s="101"/>
      <c r="Q159" s="101"/>
    </row>
    <row r="160" spans="1:17" ht="12" customHeight="1">
      <c r="A160" s="101"/>
      <c r="B160" s="101"/>
      <c r="C160" s="101"/>
      <c r="D160" s="101"/>
      <c r="E160" s="101"/>
      <c r="F160" s="101"/>
      <c r="G160" s="101"/>
      <c r="H160" s="101"/>
      <c r="I160" s="101"/>
      <c r="J160" s="101"/>
      <c r="K160" s="101"/>
      <c r="L160" s="101"/>
      <c r="M160" s="101"/>
      <c r="N160" s="101"/>
      <c r="O160" s="101"/>
      <c r="P160" s="101"/>
      <c r="Q160" s="101"/>
    </row>
    <row r="161" spans="1:17" ht="12" customHeight="1">
      <c r="A161" s="101"/>
      <c r="B161" s="101"/>
      <c r="C161" s="101"/>
      <c r="D161" s="101"/>
      <c r="E161" s="101"/>
      <c r="F161" s="101"/>
      <c r="G161" s="101"/>
      <c r="H161" s="101"/>
      <c r="I161" s="101"/>
      <c r="J161" s="101"/>
      <c r="K161" s="101"/>
      <c r="L161" s="101"/>
      <c r="M161" s="101"/>
      <c r="N161" s="101"/>
      <c r="O161" s="101"/>
      <c r="P161" s="101"/>
      <c r="Q161" s="101"/>
    </row>
    <row r="162" spans="1:17" ht="12" customHeight="1">
      <c r="A162" s="101"/>
      <c r="B162" s="101"/>
      <c r="C162" s="101"/>
      <c r="D162" s="101"/>
      <c r="E162" s="101"/>
      <c r="F162" s="101"/>
      <c r="G162" s="101"/>
      <c r="H162" s="101"/>
      <c r="I162" s="101"/>
      <c r="J162" s="101"/>
      <c r="K162" s="101"/>
      <c r="L162" s="101"/>
      <c r="M162" s="101"/>
      <c r="N162" s="101"/>
      <c r="O162" s="101"/>
      <c r="P162" s="101"/>
      <c r="Q162" s="101"/>
    </row>
    <row r="163" spans="1:17" ht="12" customHeight="1">
      <c r="A163" s="101"/>
      <c r="B163" s="101"/>
      <c r="C163" s="101"/>
      <c r="D163" s="101"/>
      <c r="E163" s="101"/>
      <c r="F163" s="101"/>
      <c r="G163" s="101"/>
      <c r="H163" s="101"/>
      <c r="I163" s="101"/>
      <c r="J163" s="101"/>
      <c r="K163" s="101"/>
      <c r="L163" s="101"/>
      <c r="M163" s="101"/>
      <c r="N163" s="101"/>
      <c r="O163" s="101"/>
      <c r="P163" s="101"/>
      <c r="Q163" s="101"/>
    </row>
    <row r="164" spans="1:17" ht="12" customHeight="1">
      <c r="A164" s="101"/>
      <c r="B164" s="101"/>
      <c r="C164" s="101"/>
      <c r="D164" s="101"/>
      <c r="E164" s="101"/>
      <c r="F164" s="101"/>
      <c r="G164" s="101"/>
      <c r="H164" s="101"/>
      <c r="I164" s="101"/>
      <c r="J164" s="101"/>
      <c r="K164" s="101"/>
      <c r="L164" s="101"/>
      <c r="M164" s="101"/>
      <c r="N164" s="101"/>
      <c r="O164" s="101"/>
      <c r="P164" s="101"/>
      <c r="Q164" s="101"/>
    </row>
    <row r="165" spans="1:17" ht="12" customHeight="1">
      <c r="A165" s="101"/>
      <c r="B165" s="101"/>
      <c r="C165" s="101"/>
      <c r="D165" s="101"/>
      <c r="E165" s="101"/>
      <c r="F165" s="101"/>
      <c r="G165" s="101"/>
      <c r="H165" s="101"/>
      <c r="I165" s="101"/>
      <c r="J165" s="101"/>
      <c r="K165" s="101"/>
      <c r="L165" s="101"/>
      <c r="M165" s="101"/>
      <c r="N165" s="101"/>
      <c r="O165" s="101"/>
      <c r="P165" s="101"/>
      <c r="Q165" s="101"/>
    </row>
    <row r="166" spans="1:17" ht="12" customHeight="1">
      <c r="A166" s="101"/>
      <c r="B166" s="101"/>
      <c r="C166" s="101"/>
      <c r="D166" s="101"/>
      <c r="E166" s="101"/>
      <c r="F166" s="101"/>
      <c r="G166" s="101"/>
      <c r="H166" s="101"/>
      <c r="I166" s="101"/>
      <c r="J166" s="101"/>
      <c r="K166" s="101"/>
      <c r="L166" s="101"/>
      <c r="M166" s="101"/>
      <c r="N166" s="101"/>
      <c r="O166" s="101"/>
      <c r="P166" s="101"/>
      <c r="Q166" s="101"/>
    </row>
    <row r="167" spans="1:17" ht="12" customHeight="1">
      <c r="A167" s="101"/>
      <c r="B167" s="101"/>
      <c r="C167" s="101"/>
      <c r="D167" s="101"/>
      <c r="E167" s="101"/>
      <c r="F167" s="101"/>
      <c r="G167" s="101"/>
      <c r="H167" s="101"/>
      <c r="I167" s="101"/>
      <c r="J167" s="101"/>
      <c r="K167" s="101"/>
      <c r="L167" s="101"/>
      <c r="M167" s="101"/>
      <c r="N167" s="101"/>
      <c r="O167" s="101"/>
      <c r="P167" s="101"/>
      <c r="Q167" s="101"/>
    </row>
    <row r="168" spans="1:17" ht="12" customHeight="1">
      <c r="A168" s="101"/>
      <c r="B168" s="101"/>
      <c r="C168" s="101"/>
      <c r="D168" s="101"/>
      <c r="E168" s="101"/>
      <c r="F168" s="101"/>
      <c r="G168" s="101"/>
      <c r="H168" s="101"/>
      <c r="I168" s="101"/>
      <c r="J168" s="101"/>
      <c r="K168" s="101"/>
      <c r="L168" s="101"/>
      <c r="M168" s="101"/>
      <c r="N168" s="101"/>
      <c r="O168" s="101"/>
      <c r="P168" s="101"/>
      <c r="Q168" s="101"/>
    </row>
    <row r="169" spans="1:17" ht="12" customHeight="1">
      <c r="A169" s="101"/>
      <c r="B169" s="101"/>
      <c r="C169" s="101"/>
      <c r="D169" s="101"/>
      <c r="E169" s="101"/>
      <c r="F169" s="101"/>
      <c r="G169" s="101"/>
      <c r="H169" s="101"/>
      <c r="I169" s="101"/>
      <c r="J169" s="101"/>
      <c r="K169" s="101"/>
      <c r="L169" s="101"/>
      <c r="M169" s="101"/>
      <c r="N169" s="101"/>
      <c r="O169" s="101"/>
      <c r="P169" s="101"/>
      <c r="Q169" s="101"/>
    </row>
    <row r="170" spans="1:17" ht="12" customHeight="1">
      <c r="A170" s="101"/>
      <c r="B170" s="101"/>
      <c r="C170" s="101"/>
      <c r="D170" s="101"/>
      <c r="E170" s="101"/>
      <c r="F170" s="101"/>
      <c r="G170" s="101"/>
      <c r="H170" s="101"/>
      <c r="I170" s="101"/>
      <c r="J170" s="101"/>
      <c r="K170" s="101"/>
      <c r="L170" s="101"/>
      <c r="M170" s="101"/>
      <c r="N170" s="101"/>
      <c r="O170" s="101"/>
      <c r="P170" s="101"/>
      <c r="Q170" s="101"/>
    </row>
    <row r="171" spans="1:17" ht="12" customHeight="1">
      <c r="A171" s="101"/>
      <c r="B171" s="101"/>
      <c r="C171" s="101"/>
      <c r="D171" s="101"/>
      <c r="E171" s="101"/>
      <c r="F171" s="101"/>
      <c r="G171" s="101"/>
      <c r="H171" s="101"/>
      <c r="I171" s="101"/>
      <c r="J171" s="101"/>
      <c r="K171" s="101"/>
      <c r="L171" s="101"/>
      <c r="M171" s="101"/>
      <c r="N171" s="101"/>
      <c r="O171" s="101"/>
      <c r="P171" s="101"/>
      <c r="Q171" s="101"/>
    </row>
    <row r="172" spans="1:17" ht="12" customHeight="1">
      <c r="A172" s="101"/>
      <c r="B172" s="101"/>
      <c r="C172" s="101"/>
      <c r="D172" s="101"/>
      <c r="E172" s="101"/>
      <c r="F172" s="101"/>
      <c r="G172" s="101"/>
      <c r="H172" s="101"/>
      <c r="I172" s="101"/>
      <c r="J172" s="101"/>
      <c r="K172" s="101"/>
      <c r="L172" s="101"/>
      <c r="M172" s="101"/>
      <c r="N172" s="101"/>
      <c r="O172" s="101"/>
      <c r="P172" s="101"/>
      <c r="Q172" s="101"/>
    </row>
    <row r="173" spans="1:17" ht="12" customHeight="1">
      <c r="A173" s="101"/>
      <c r="B173" s="101"/>
      <c r="C173" s="101"/>
      <c r="D173" s="101"/>
      <c r="E173" s="101"/>
      <c r="F173" s="101"/>
      <c r="G173" s="101"/>
      <c r="H173" s="101"/>
      <c r="I173" s="101"/>
      <c r="J173" s="101"/>
      <c r="K173" s="101"/>
      <c r="L173" s="101"/>
      <c r="M173" s="101"/>
      <c r="N173" s="101"/>
      <c r="O173" s="101"/>
      <c r="P173" s="101"/>
      <c r="Q173" s="101"/>
    </row>
    <row r="174" spans="1:17" ht="12" customHeight="1">
      <c r="A174" s="101"/>
      <c r="B174" s="101"/>
      <c r="C174" s="101"/>
      <c r="D174" s="101"/>
      <c r="E174" s="101"/>
      <c r="F174" s="101"/>
      <c r="G174" s="101"/>
      <c r="H174" s="101"/>
      <c r="I174" s="101"/>
      <c r="J174" s="101"/>
      <c r="K174" s="101"/>
      <c r="L174" s="101"/>
      <c r="M174" s="101"/>
      <c r="N174" s="101"/>
      <c r="O174" s="101"/>
      <c r="P174" s="101"/>
      <c r="Q174" s="101"/>
    </row>
    <row r="175" spans="1:17" ht="12" customHeight="1">
      <c r="A175" s="101"/>
      <c r="B175" s="101"/>
      <c r="C175" s="101"/>
      <c r="D175" s="101"/>
      <c r="E175" s="101"/>
      <c r="F175" s="101"/>
      <c r="G175" s="101"/>
      <c r="H175" s="101"/>
      <c r="I175" s="101"/>
      <c r="J175" s="101"/>
      <c r="K175" s="101"/>
      <c r="L175" s="101"/>
      <c r="M175" s="101"/>
      <c r="N175" s="101"/>
      <c r="O175" s="101"/>
      <c r="P175" s="101"/>
      <c r="Q175" s="101"/>
    </row>
    <row r="176" spans="1:17" ht="12" customHeight="1">
      <c r="A176" s="101"/>
      <c r="B176" s="101"/>
      <c r="C176" s="101"/>
      <c r="D176" s="101"/>
      <c r="E176" s="101"/>
      <c r="F176" s="101"/>
      <c r="G176" s="101"/>
      <c r="H176" s="101"/>
      <c r="I176" s="101"/>
      <c r="J176" s="101"/>
      <c r="K176" s="101"/>
      <c r="L176" s="101"/>
      <c r="M176" s="101"/>
      <c r="N176" s="101"/>
      <c r="O176" s="101"/>
      <c r="P176" s="101"/>
      <c r="Q176" s="101"/>
    </row>
    <row r="177" spans="1:17" ht="12" customHeight="1">
      <c r="A177" s="101"/>
      <c r="B177" s="101"/>
      <c r="C177" s="101"/>
      <c r="D177" s="101"/>
      <c r="E177" s="101"/>
      <c r="F177" s="101"/>
      <c r="G177" s="101"/>
      <c r="H177" s="101"/>
      <c r="I177" s="101"/>
      <c r="J177" s="101"/>
      <c r="K177" s="101"/>
      <c r="L177" s="101"/>
      <c r="M177" s="101"/>
      <c r="N177" s="101"/>
      <c r="O177" s="101"/>
      <c r="P177" s="101"/>
      <c r="Q177" s="101"/>
    </row>
    <row r="178" spans="1:17" ht="12" customHeight="1">
      <c r="A178" s="101"/>
      <c r="B178" s="101"/>
      <c r="C178" s="101"/>
      <c r="D178" s="101"/>
      <c r="E178" s="101"/>
      <c r="F178" s="101"/>
      <c r="G178" s="101"/>
      <c r="H178" s="101"/>
      <c r="I178" s="101"/>
      <c r="J178" s="101"/>
      <c r="K178" s="101"/>
      <c r="L178" s="101"/>
      <c r="M178" s="101"/>
      <c r="N178" s="101"/>
      <c r="O178" s="101"/>
      <c r="P178" s="101"/>
      <c r="Q178" s="101"/>
    </row>
    <row r="179" spans="1:17" ht="12" customHeight="1">
      <c r="A179" s="101"/>
      <c r="B179" s="101"/>
      <c r="C179" s="101"/>
      <c r="D179" s="101"/>
      <c r="E179" s="101"/>
      <c r="F179" s="101"/>
      <c r="G179" s="101"/>
      <c r="H179" s="101"/>
      <c r="I179" s="101"/>
      <c r="J179" s="101"/>
      <c r="K179" s="101"/>
      <c r="L179" s="101"/>
      <c r="M179" s="101"/>
      <c r="N179" s="101"/>
      <c r="O179" s="101"/>
      <c r="P179" s="101"/>
      <c r="Q179" s="101"/>
    </row>
    <row r="180" spans="1:17" ht="12" customHeight="1">
      <c r="A180" s="101"/>
      <c r="B180" s="101"/>
      <c r="C180" s="101"/>
      <c r="D180" s="101"/>
      <c r="E180" s="101"/>
      <c r="F180" s="101"/>
      <c r="G180" s="101"/>
      <c r="H180" s="101"/>
      <c r="I180" s="101"/>
      <c r="J180" s="101"/>
      <c r="K180" s="101"/>
      <c r="L180" s="101"/>
      <c r="M180" s="101"/>
      <c r="N180" s="101"/>
      <c r="O180" s="101"/>
      <c r="P180" s="101"/>
      <c r="Q180" s="101"/>
    </row>
    <row r="181" spans="1:17" ht="12" customHeight="1">
      <c r="A181" s="101"/>
      <c r="B181" s="101"/>
      <c r="C181" s="101"/>
      <c r="D181" s="101"/>
      <c r="E181" s="101"/>
      <c r="F181" s="101"/>
      <c r="G181" s="101"/>
      <c r="H181" s="101"/>
      <c r="I181" s="101"/>
      <c r="J181" s="101"/>
      <c r="K181" s="101"/>
      <c r="L181" s="101"/>
      <c r="M181" s="101"/>
      <c r="N181" s="101"/>
      <c r="O181" s="101"/>
      <c r="P181" s="101"/>
      <c r="Q181" s="101"/>
    </row>
    <row r="182" spans="1:17" ht="12" customHeight="1">
      <c r="A182" s="101"/>
      <c r="B182" s="101"/>
      <c r="C182" s="101"/>
      <c r="D182" s="101"/>
      <c r="E182" s="101"/>
      <c r="F182" s="101"/>
      <c r="G182" s="101"/>
      <c r="H182" s="101"/>
      <c r="I182" s="101"/>
      <c r="J182" s="101"/>
      <c r="K182" s="101"/>
      <c r="L182" s="101"/>
      <c r="M182" s="101"/>
      <c r="N182" s="101"/>
      <c r="O182" s="101"/>
      <c r="P182" s="101"/>
      <c r="Q182" s="101"/>
    </row>
    <row r="183" spans="1:17" ht="12" customHeight="1">
      <c r="A183" s="101"/>
      <c r="B183" s="101"/>
      <c r="C183" s="101"/>
      <c r="D183" s="101"/>
      <c r="E183" s="101"/>
      <c r="F183" s="101"/>
      <c r="G183" s="101"/>
      <c r="H183" s="101"/>
      <c r="I183" s="101"/>
      <c r="J183" s="101"/>
      <c r="K183" s="101"/>
      <c r="L183" s="101"/>
      <c r="M183" s="101"/>
      <c r="N183" s="101"/>
      <c r="O183" s="101"/>
      <c r="P183" s="101"/>
      <c r="Q183" s="101"/>
    </row>
    <row r="184" spans="1:17" ht="12" customHeight="1">
      <c r="A184" s="101"/>
      <c r="B184" s="101"/>
      <c r="C184" s="101"/>
      <c r="D184" s="101"/>
      <c r="E184" s="101"/>
      <c r="F184" s="101"/>
      <c r="G184" s="101"/>
      <c r="H184" s="101"/>
      <c r="I184" s="101"/>
      <c r="J184" s="101"/>
      <c r="K184" s="101"/>
      <c r="L184" s="101"/>
      <c r="M184" s="101"/>
      <c r="N184" s="101"/>
      <c r="O184" s="101"/>
      <c r="P184" s="101"/>
      <c r="Q184" s="101"/>
    </row>
    <row r="185" spans="1:17" ht="12" customHeight="1">
      <c r="A185" s="101"/>
      <c r="B185" s="101"/>
      <c r="C185" s="101"/>
      <c r="D185" s="101"/>
      <c r="E185" s="101"/>
      <c r="F185" s="101"/>
      <c r="G185" s="101"/>
      <c r="H185" s="101"/>
      <c r="I185" s="101"/>
      <c r="J185" s="101"/>
      <c r="K185" s="101"/>
      <c r="L185" s="101"/>
      <c r="M185" s="101"/>
      <c r="N185" s="101"/>
      <c r="O185" s="101"/>
      <c r="P185" s="101"/>
      <c r="Q185" s="101"/>
    </row>
    <row r="186" spans="1:17" ht="12" customHeight="1">
      <c r="A186" s="101"/>
      <c r="B186" s="101"/>
      <c r="C186" s="101"/>
      <c r="D186" s="101"/>
      <c r="E186" s="101"/>
      <c r="F186" s="101"/>
      <c r="G186" s="101"/>
      <c r="H186" s="101"/>
      <c r="I186" s="101"/>
      <c r="J186" s="101"/>
      <c r="K186" s="101"/>
      <c r="L186" s="101"/>
      <c r="M186" s="101"/>
      <c r="N186" s="101"/>
      <c r="O186" s="101"/>
      <c r="P186" s="101"/>
      <c r="Q186" s="101"/>
    </row>
    <row r="187" spans="1:17" ht="12" customHeight="1">
      <c r="A187" s="101"/>
      <c r="B187" s="101"/>
      <c r="C187" s="101"/>
      <c r="D187" s="101"/>
      <c r="E187" s="101"/>
      <c r="F187" s="101"/>
      <c r="G187" s="101"/>
      <c r="H187" s="101"/>
      <c r="I187" s="101"/>
      <c r="J187" s="101"/>
      <c r="K187" s="101"/>
      <c r="L187" s="101"/>
      <c r="M187" s="101"/>
      <c r="N187" s="101"/>
      <c r="O187" s="101"/>
      <c r="P187" s="101"/>
      <c r="Q187" s="101"/>
    </row>
    <row r="188" spans="1:17" ht="12" customHeight="1">
      <c r="A188" s="101"/>
      <c r="B188" s="101"/>
      <c r="C188" s="101"/>
      <c r="D188" s="101"/>
      <c r="E188" s="101"/>
      <c r="F188" s="101"/>
      <c r="G188" s="101"/>
      <c r="H188" s="101"/>
      <c r="I188" s="101"/>
      <c r="J188" s="101"/>
      <c r="K188" s="101"/>
      <c r="L188" s="101"/>
      <c r="M188" s="101"/>
      <c r="N188" s="101"/>
      <c r="O188" s="101"/>
      <c r="P188" s="101"/>
      <c r="Q188" s="101"/>
    </row>
    <row r="189" spans="1:17" ht="12" customHeight="1">
      <c r="A189" s="101"/>
      <c r="B189" s="101"/>
      <c r="C189" s="101"/>
      <c r="D189" s="101"/>
      <c r="E189" s="101"/>
      <c r="F189" s="101"/>
      <c r="G189" s="101"/>
      <c r="H189" s="101"/>
      <c r="I189" s="101"/>
      <c r="J189" s="101"/>
      <c r="K189" s="101"/>
      <c r="L189" s="101"/>
      <c r="M189" s="101"/>
      <c r="N189" s="101"/>
      <c r="O189" s="101"/>
      <c r="P189" s="101"/>
      <c r="Q189" s="101"/>
    </row>
    <row r="190" spans="1:17" ht="12" customHeight="1">
      <c r="A190" s="101"/>
      <c r="B190" s="101"/>
      <c r="C190" s="101"/>
      <c r="D190" s="101"/>
      <c r="E190" s="101"/>
      <c r="F190" s="101"/>
      <c r="G190" s="101"/>
      <c r="H190" s="101"/>
      <c r="I190" s="101"/>
      <c r="J190" s="101"/>
      <c r="K190" s="101"/>
      <c r="L190" s="101"/>
      <c r="M190" s="101"/>
      <c r="N190" s="101"/>
      <c r="O190" s="101"/>
      <c r="P190" s="101"/>
      <c r="Q190" s="101"/>
    </row>
    <row r="191" spans="1:17" ht="12" customHeight="1">
      <c r="A191" s="101"/>
      <c r="B191" s="101"/>
      <c r="C191" s="101"/>
      <c r="D191" s="101"/>
      <c r="E191" s="101"/>
      <c r="F191" s="101"/>
      <c r="G191" s="101"/>
      <c r="H191" s="101"/>
      <c r="I191" s="101"/>
      <c r="J191" s="101"/>
      <c r="K191" s="101"/>
      <c r="L191" s="101"/>
      <c r="M191" s="101"/>
      <c r="N191" s="101"/>
      <c r="O191" s="101"/>
      <c r="P191" s="101"/>
      <c r="Q191" s="101"/>
    </row>
    <row r="192" spans="1:17" ht="12" customHeight="1">
      <c r="A192" s="101"/>
      <c r="B192" s="101"/>
      <c r="C192" s="101"/>
      <c r="D192" s="101"/>
      <c r="E192" s="101"/>
      <c r="F192" s="101"/>
      <c r="G192" s="101"/>
      <c r="H192" s="101"/>
      <c r="I192" s="101"/>
      <c r="J192" s="101"/>
      <c r="K192" s="101"/>
      <c r="L192" s="101"/>
      <c r="M192" s="101"/>
      <c r="N192" s="101"/>
      <c r="O192" s="101"/>
      <c r="P192" s="101"/>
      <c r="Q192" s="101"/>
    </row>
    <row r="193" spans="1:17" ht="12" customHeight="1">
      <c r="A193" s="101"/>
      <c r="B193" s="101"/>
      <c r="C193" s="101"/>
      <c r="D193" s="101"/>
      <c r="E193" s="101"/>
      <c r="F193" s="101"/>
      <c r="G193" s="101"/>
      <c r="H193" s="101"/>
      <c r="I193" s="101"/>
      <c r="J193" s="101"/>
      <c r="K193" s="101"/>
      <c r="L193" s="101"/>
      <c r="M193" s="101"/>
      <c r="N193" s="101"/>
      <c r="O193" s="101"/>
      <c r="P193" s="101"/>
      <c r="Q193" s="101"/>
    </row>
    <row r="194" spans="1:17" ht="12" customHeight="1">
      <c r="A194" s="101"/>
      <c r="B194" s="101"/>
      <c r="C194" s="101"/>
      <c r="D194" s="101"/>
      <c r="E194" s="101"/>
      <c r="F194" s="101"/>
      <c r="G194" s="101"/>
      <c r="H194" s="101"/>
      <c r="I194" s="101"/>
      <c r="J194" s="101"/>
      <c r="K194" s="101"/>
      <c r="L194" s="101"/>
      <c r="M194" s="101"/>
      <c r="N194" s="101"/>
      <c r="O194" s="101"/>
      <c r="P194" s="101"/>
      <c r="Q194" s="101"/>
    </row>
    <row r="195" spans="1:17" ht="12" customHeight="1">
      <c r="A195" s="101"/>
      <c r="B195" s="101"/>
      <c r="C195" s="101"/>
      <c r="D195" s="101"/>
      <c r="E195" s="101"/>
      <c r="F195" s="101"/>
      <c r="G195" s="101"/>
      <c r="H195" s="101"/>
      <c r="I195" s="101"/>
      <c r="J195" s="101"/>
      <c r="K195" s="101"/>
      <c r="L195" s="101"/>
      <c r="M195" s="101"/>
      <c r="N195" s="101"/>
      <c r="O195" s="101"/>
      <c r="P195" s="101"/>
      <c r="Q195" s="101"/>
    </row>
    <row r="196" spans="1:17" ht="12" customHeight="1">
      <c r="A196" s="101"/>
      <c r="B196" s="101"/>
      <c r="C196" s="101"/>
      <c r="D196" s="101"/>
      <c r="E196" s="101"/>
      <c r="F196" s="101"/>
      <c r="G196" s="101"/>
      <c r="H196" s="101"/>
      <c r="I196" s="101"/>
      <c r="J196" s="101"/>
      <c r="K196" s="101"/>
      <c r="L196" s="101"/>
      <c r="M196" s="101"/>
      <c r="N196" s="101"/>
      <c r="O196" s="101"/>
      <c r="P196" s="101"/>
      <c r="Q196" s="101"/>
    </row>
    <row r="197" spans="1:17" ht="12" customHeight="1">
      <c r="A197" s="101"/>
      <c r="B197" s="101"/>
      <c r="C197" s="101"/>
      <c r="D197" s="101"/>
      <c r="E197" s="101"/>
      <c r="F197" s="101"/>
      <c r="G197" s="101"/>
      <c r="H197" s="101"/>
      <c r="I197" s="101"/>
      <c r="J197" s="101"/>
      <c r="K197" s="101"/>
      <c r="L197" s="101"/>
      <c r="M197" s="101"/>
      <c r="N197" s="101"/>
      <c r="O197" s="101"/>
      <c r="P197" s="101"/>
      <c r="Q197" s="101"/>
    </row>
    <row r="198" spans="1:17" ht="12" customHeight="1">
      <c r="A198" s="101"/>
      <c r="B198" s="101"/>
      <c r="C198" s="101"/>
      <c r="D198" s="101"/>
      <c r="E198" s="101"/>
      <c r="F198" s="101"/>
      <c r="G198" s="101"/>
      <c r="H198" s="101"/>
      <c r="I198" s="101"/>
      <c r="J198" s="101"/>
      <c r="K198" s="101"/>
      <c r="L198" s="101"/>
      <c r="M198" s="101"/>
      <c r="N198" s="101"/>
      <c r="O198" s="101"/>
      <c r="P198" s="101"/>
      <c r="Q198" s="101"/>
    </row>
    <row r="199" spans="1:17" ht="12" customHeight="1">
      <c r="A199" s="101"/>
      <c r="B199" s="101"/>
      <c r="C199" s="101"/>
      <c r="D199" s="101"/>
      <c r="E199" s="101"/>
      <c r="F199" s="101"/>
      <c r="G199" s="101"/>
      <c r="H199" s="101"/>
      <c r="I199" s="101"/>
      <c r="J199" s="101"/>
      <c r="K199" s="101"/>
      <c r="L199" s="101"/>
      <c r="M199" s="101"/>
      <c r="N199" s="101"/>
      <c r="O199" s="101"/>
      <c r="P199" s="101"/>
      <c r="Q199" s="101"/>
    </row>
    <row r="200" spans="1:17" ht="12" customHeight="1">
      <c r="A200" s="101"/>
      <c r="B200" s="101"/>
      <c r="C200" s="101"/>
      <c r="D200" s="101"/>
      <c r="E200" s="101"/>
      <c r="F200" s="101"/>
      <c r="G200" s="101"/>
      <c r="H200" s="101"/>
      <c r="I200" s="101"/>
      <c r="J200" s="101"/>
      <c r="K200" s="101"/>
      <c r="L200" s="101"/>
      <c r="M200" s="101"/>
      <c r="N200" s="101"/>
      <c r="O200" s="101"/>
      <c r="P200" s="101"/>
      <c r="Q200" s="101"/>
    </row>
    <row r="201" spans="1:17" ht="12" customHeight="1">
      <c r="A201" s="101"/>
      <c r="B201" s="101"/>
      <c r="C201" s="101"/>
      <c r="D201" s="101"/>
      <c r="E201" s="101"/>
      <c r="F201" s="101"/>
      <c r="G201" s="101"/>
      <c r="H201" s="101"/>
      <c r="I201" s="101"/>
      <c r="J201" s="101"/>
      <c r="K201" s="101"/>
      <c r="L201" s="101"/>
      <c r="M201" s="101"/>
      <c r="N201" s="101"/>
      <c r="O201" s="101"/>
      <c r="P201" s="101"/>
      <c r="Q201" s="101"/>
    </row>
    <row r="202" spans="1:17" ht="12" customHeight="1">
      <c r="A202" s="101"/>
      <c r="B202" s="101"/>
      <c r="C202" s="101"/>
      <c r="D202" s="101"/>
      <c r="E202" s="101"/>
      <c r="F202" s="101"/>
      <c r="G202" s="101"/>
      <c r="H202" s="101"/>
      <c r="I202" s="101"/>
      <c r="J202" s="101"/>
      <c r="K202" s="101"/>
      <c r="L202" s="101"/>
      <c r="M202" s="101"/>
      <c r="N202" s="101"/>
      <c r="O202" s="101"/>
      <c r="P202" s="101"/>
      <c r="Q202" s="101"/>
    </row>
    <row r="203" spans="1:17" ht="12" customHeight="1">
      <c r="A203" s="101"/>
      <c r="B203" s="101"/>
      <c r="C203" s="101"/>
      <c r="D203" s="101"/>
      <c r="E203" s="101"/>
      <c r="F203" s="101"/>
      <c r="G203" s="101"/>
      <c r="H203" s="101"/>
      <c r="I203" s="101"/>
      <c r="J203" s="101"/>
      <c r="K203" s="101"/>
      <c r="L203" s="101"/>
      <c r="M203" s="101"/>
      <c r="N203" s="101"/>
      <c r="O203" s="101"/>
      <c r="P203" s="101"/>
      <c r="Q203" s="101"/>
    </row>
    <row r="204" spans="1:17" ht="12" customHeight="1">
      <c r="A204" s="101"/>
      <c r="B204" s="101"/>
      <c r="C204" s="101"/>
      <c r="D204" s="101"/>
      <c r="E204" s="101"/>
      <c r="F204" s="101"/>
      <c r="G204" s="101"/>
      <c r="H204" s="101"/>
      <c r="I204" s="101"/>
      <c r="J204" s="101"/>
      <c r="K204" s="101"/>
      <c r="L204" s="101"/>
      <c r="M204" s="101"/>
      <c r="N204" s="101"/>
      <c r="O204" s="101"/>
      <c r="P204" s="101"/>
      <c r="Q204" s="101"/>
    </row>
    <row r="205" spans="1:17" ht="12" customHeight="1">
      <c r="A205" s="101"/>
      <c r="B205" s="101"/>
      <c r="C205" s="101"/>
      <c r="D205" s="101"/>
      <c r="E205" s="101"/>
      <c r="F205" s="101"/>
      <c r="G205" s="101"/>
      <c r="H205" s="101"/>
      <c r="I205" s="101"/>
      <c r="J205" s="101"/>
      <c r="K205" s="101"/>
      <c r="L205" s="101"/>
      <c r="M205" s="101"/>
      <c r="N205" s="101"/>
      <c r="O205" s="101"/>
      <c r="P205" s="101"/>
      <c r="Q205" s="101"/>
    </row>
    <row r="206" spans="1:17" ht="12" customHeight="1">
      <c r="A206" s="101"/>
      <c r="B206" s="101"/>
      <c r="C206" s="101"/>
      <c r="D206" s="101"/>
      <c r="E206" s="101"/>
      <c r="F206" s="101"/>
      <c r="G206" s="101"/>
      <c r="H206" s="101"/>
      <c r="I206" s="101"/>
      <c r="J206" s="101"/>
      <c r="K206" s="101"/>
      <c r="L206" s="101"/>
      <c r="M206" s="101"/>
      <c r="N206" s="101"/>
      <c r="O206" s="101"/>
      <c r="P206" s="101"/>
      <c r="Q206" s="101"/>
    </row>
    <row r="207" spans="1:17" ht="12" customHeight="1">
      <c r="A207" s="101"/>
      <c r="B207" s="101"/>
      <c r="C207" s="101"/>
      <c r="D207" s="101"/>
      <c r="E207" s="101"/>
      <c r="F207" s="101"/>
      <c r="G207" s="101"/>
      <c r="H207" s="101"/>
      <c r="I207" s="101"/>
      <c r="J207" s="101"/>
      <c r="K207" s="101"/>
      <c r="L207" s="101"/>
      <c r="M207" s="101"/>
      <c r="N207" s="101"/>
      <c r="O207" s="101"/>
      <c r="P207" s="101"/>
      <c r="Q207" s="101"/>
    </row>
    <row r="208" spans="1:17" ht="12" customHeight="1">
      <c r="A208" s="101"/>
      <c r="B208" s="101"/>
      <c r="C208" s="101"/>
      <c r="D208" s="101"/>
      <c r="E208" s="101"/>
      <c r="F208" s="101"/>
      <c r="G208" s="101"/>
      <c r="H208" s="101"/>
      <c r="I208" s="101"/>
      <c r="J208" s="101"/>
      <c r="K208" s="101"/>
      <c r="L208" s="101"/>
      <c r="M208" s="101"/>
      <c r="N208" s="101"/>
      <c r="O208" s="101"/>
      <c r="P208" s="101"/>
      <c r="Q208" s="101"/>
    </row>
    <row r="209" spans="1:17" ht="12" customHeight="1">
      <c r="A209" s="101"/>
      <c r="B209" s="101"/>
      <c r="C209" s="101"/>
      <c r="D209" s="101"/>
      <c r="E209" s="101"/>
      <c r="F209" s="101"/>
      <c r="G209" s="101"/>
      <c r="H209" s="101"/>
      <c r="I209" s="101"/>
      <c r="J209" s="101"/>
      <c r="K209" s="101"/>
      <c r="L209" s="101"/>
      <c r="M209" s="101"/>
      <c r="N209" s="101"/>
      <c r="O209" s="101"/>
      <c r="P209" s="101"/>
      <c r="Q209" s="101"/>
    </row>
    <row r="210" spans="1:17" ht="12" customHeight="1">
      <c r="A210" s="101"/>
      <c r="B210" s="101"/>
      <c r="C210" s="101"/>
      <c r="D210" s="101"/>
      <c r="E210" s="101"/>
      <c r="F210" s="101"/>
      <c r="G210" s="101"/>
      <c r="H210" s="101"/>
      <c r="I210" s="101"/>
      <c r="J210" s="101"/>
      <c r="K210" s="101"/>
      <c r="L210" s="101"/>
      <c r="M210" s="101"/>
      <c r="N210" s="101"/>
      <c r="O210" s="101"/>
      <c r="P210" s="101"/>
      <c r="Q210" s="101"/>
    </row>
    <row r="211" spans="1:17" ht="12" customHeight="1">
      <c r="A211" s="101"/>
      <c r="B211" s="101"/>
      <c r="C211" s="101"/>
      <c r="D211" s="101"/>
      <c r="E211" s="101"/>
      <c r="F211" s="101"/>
      <c r="G211" s="101"/>
      <c r="H211" s="101"/>
      <c r="I211" s="101"/>
      <c r="J211" s="101"/>
      <c r="K211" s="101"/>
      <c r="L211" s="101"/>
      <c r="M211" s="101"/>
      <c r="N211" s="101"/>
      <c r="O211" s="101"/>
      <c r="P211" s="101"/>
      <c r="Q211" s="101"/>
    </row>
    <row r="212" spans="1:17" ht="12" customHeight="1">
      <c r="A212" s="101"/>
      <c r="B212" s="101"/>
      <c r="C212" s="101"/>
      <c r="D212" s="101"/>
      <c r="E212" s="101"/>
      <c r="F212" s="101"/>
      <c r="G212" s="101"/>
      <c r="H212" s="101"/>
      <c r="I212" s="101"/>
      <c r="J212" s="101"/>
      <c r="K212" s="101"/>
      <c r="L212" s="101"/>
      <c r="M212" s="101"/>
      <c r="N212" s="101"/>
      <c r="O212" s="101"/>
      <c r="P212" s="101"/>
      <c r="Q212" s="101"/>
    </row>
    <row r="213" spans="1:17" ht="12" customHeight="1">
      <c r="A213" s="101"/>
      <c r="B213" s="101"/>
      <c r="C213" s="101"/>
      <c r="D213" s="101"/>
      <c r="E213" s="101"/>
      <c r="F213" s="101"/>
      <c r="G213" s="101"/>
      <c r="H213" s="101"/>
      <c r="I213" s="101"/>
      <c r="J213" s="101"/>
      <c r="K213" s="101"/>
      <c r="L213" s="101"/>
      <c r="M213" s="101"/>
      <c r="N213" s="101"/>
      <c r="O213" s="101"/>
      <c r="P213" s="101"/>
      <c r="Q213" s="101"/>
    </row>
    <row r="214" spans="1:17" ht="12" customHeight="1">
      <c r="A214" s="101"/>
      <c r="B214" s="101"/>
      <c r="C214" s="101"/>
      <c r="D214" s="101"/>
      <c r="E214" s="101"/>
      <c r="F214" s="101"/>
      <c r="G214" s="101"/>
      <c r="H214" s="101"/>
      <c r="I214" s="101"/>
      <c r="J214" s="101"/>
      <c r="K214" s="101"/>
      <c r="L214" s="101"/>
      <c r="M214" s="101"/>
      <c r="N214" s="101"/>
      <c r="O214" s="101"/>
      <c r="P214" s="101"/>
      <c r="Q214" s="101"/>
    </row>
    <row r="215" spans="1:17" ht="12" customHeight="1">
      <c r="A215" s="101"/>
      <c r="B215" s="101"/>
      <c r="C215" s="101"/>
      <c r="D215" s="101"/>
      <c r="E215" s="101"/>
      <c r="F215" s="101"/>
      <c r="G215" s="101"/>
      <c r="H215" s="101"/>
      <c r="I215" s="101"/>
      <c r="J215" s="101"/>
      <c r="K215" s="101"/>
      <c r="L215" s="101"/>
      <c r="M215" s="101"/>
      <c r="N215" s="101"/>
      <c r="O215" s="101"/>
      <c r="P215" s="101"/>
      <c r="Q215" s="101"/>
    </row>
    <row r="216" spans="1:17" ht="12" customHeight="1">
      <c r="A216" s="101"/>
      <c r="B216" s="101"/>
      <c r="C216" s="101"/>
      <c r="D216" s="101"/>
      <c r="E216" s="101"/>
      <c r="F216" s="101"/>
      <c r="G216" s="101"/>
      <c r="H216" s="101"/>
      <c r="I216" s="101"/>
      <c r="J216" s="101"/>
      <c r="K216" s="101"/>
      <c r="L216" s="101"/>
      <c r="M216" s="101"/>
      <c r="N216" s="101"/>
      <c r="O216" s="101"/>
      <c r="P216" s="101"/>
      <c r="Q216" s="101"/>
    </row>
    <row r="217" spans="1:17" ht="12" customHeight="1">
      <c r="A217" s="101"/>
      <c r="B217" s="101"/>
      <c r="C217" s="101"/>
      <c r="D217" s="101"/>
      <c r="E217" s="101"/>
      <c r="F217" s="101"/>
      <c r="G217" s="101"/>
      <c r="H217" s="101"/>
      <c r="I217" s="101"/>
      <c r="J217" s="101"/>
      <c r="K217" s="101"/>
      <c r="L217" s="101"/>
      <c r="M217" s="101"/>
      <c r="N217" s="101"/>
      <c r="O217" s="101"/>
      <c r="P217" s="101"/>
      <c r="Q217" s="101"/>
    </row>
    <row r="218" spans="1:17" ht="12" customHeight="1">
      <c r="A218" s="101"/>
      <c r="B218" s="101"/>
      <c r="C218" s="101"/>
      <c r="D218" s="101"/>
      <c r="E218" s="101"/>
      <c r="F218" s="101"/>
      <c r="G218" s="101"/>
      <c r="H218" s="101"/>
      <c r="I218" s="101"/>
      <c r="J218" s="101"/>
      <c r="K218" s="101"/>
      <c r="L218" s="101"/>
      <c r="M218" s="101"/>
      <c r="N218" s="101"/>
      <c r="O218" s="101"/>
      <c r="P218" s="101"/>
      <c r="Q218" s="101"/>
    </row>
    <row r="219" spans="1:17" ht="12" customHeight="1">
      <c r="A219" s="101"/>
      <c r="B219" s="101"/>
      <c r="C219" s="101"/>
      <c r="D219" s="101"/>
      <c r="E219" s="101"/>
      <c r="F219" s="101"/>
      <c r="G219" s="101"/>
      <c r="H219" s="101"/>
      <c r="I219" s="101"/>
      <c r="J219" s="101"/>
      <c r="K219" s="101"/>
      <c r="L219" s="101"/>
      <c r="M219" s="101"/>
      <c r="N219" s="101"/>
      <c r="O219" s="101"/>
      <c r="P219" s="101"/>
      <c r="Q219" s="101"/>
    </row>
    <row r="220" spans="1:17" ht="12" customHeight="1">
      <c r="A220" s="101"/>
      <c r="B220" s="101"/>
      <c r="C220" s="101"/>
      <c r="D220" s="101"/>
      <c r="E220" s="101"/>
      <c r="F220" s="101"/>
      <c r="G220" s="101"/>
      <c r="H220" s="101"/>
      <c r="I220" s="101"/>
      <c r="J220" s="101"/>
      <c r="K220" s="101"/>
      <c r="L220" s="101"/>
      <c r="M220" s="101"/>
      <c r="N220" s="101"/>
      <c r="O220" s="101"/>
      <c r="P220" s="101"/>
      <c r="Q220" s="101"/>
    </row>
    <row r="221" spans="1:17" ht="12" customHeight="1">
      <c r="A221" s="101"/>
      <c r="B221" s="101"/>
      <c r="C221" s="101"/>
      <c r="D221" s="101"/>
      <c r="E221" s="101"/>
      <c r="F221" s="101"/>
      <c r="G221" s="101"/>
      <c r="H221" s="101"/>
      <c r="I221" s="101"/>
      <c r="J221" s="101"/>
      <c r="K221" s="101"/>
      <c r="L221" s="101"/>
      <c r="M221" s="101"/>
      <c r="N221" s="101"/>
      <c r="O221" s="101"/>
      <c r="P221" s="101"/>
      <c r="Q221" s="101"/>
    </row>
    <row r="222" spans="1:17" ht="12" customHeight="1">
      <c r="A222" s="101"/>
      <c r="B222" s="101"/>
      <c r="C222" s="101"/>
      <c r="D222" s="101"/>
      <c r="E222" s="101"/>
      <c r="F222" s="101"/>
      <c r="G222" s="101"/>
      <c r="H222" s="101"/>
      <c r="I222" s="101"/>
      <c r="J222" s="101"/>
      <c r="K222" s="101"/>
      <c r="L222" s="101"/>
      <c r="M222" s="101"/>
      <c r="N222" s="101"/>
      <c r="O222" s="101"/>
      <c r="P222" s="101"/>
      <c r="Q222" s="101"/>
    </row>
    <row r="223" spans="1:17" ht="12" customHeight="1">
      <c r="A223" s="101"/>
      <c r="B223" s="101"/>
      <c r="C223" s="101"/>
      <c r="D223" s="101"/>
      <c r="E223" s="101"/>
      <c r="F223" s="101"/>
      <c r="G223" s="101"/>
      <c r="H223" s="101"/>
      <c r="I223" s="101"/>
      <c r="J223" s="101"/>
      <c r="K223" s="101"/>
      <c r="L223" s="101"/>
      <c r="M223" s="101"/>
      <c r="N223" s="101"/>
      <c r="O223" s="101"/>
      <c r="P223" s="101"/>
      <c r="Q223" s="101"/>
    </row>
    <row r="224" spans="1:17" ht="12" customHeight="1">
      <c r="A224" s="101"/>
      <c r="B224" s="101"/>
      <c r="C224" s="101"/>
      <c r="D224" s="101"/>
      <c r="E224" s="101"/>
      <c r="F224" s="101"/>
      <c r="G224" s="101"/>
      <c r="H224" s="101"/>
      <c r="I224" s="101"/>
      <c r="J224" s="101"/>
      <c r="K224" s="101"/>
      <c r="L224" s="101"/>
      <c r="M224" s="101"/>
      <c r="N224" s="101"/>
      <c r="O224" s="101"/>
      <c r="P224" s="101"/>
      <c r="Q224" s="101"/>
    </row>
    <row r="225" spans="1:17" ht="12" customHeight="1">
      <c r="A225" s="101"/>
      <c r="B225" s="101"/>
      <c r="C225" s="101"/>
      <c r="D225" s="101"/>
      <c r="E225" s="101"/>
      <c r="F225" s="101"/>
      <c r="G225" s="101"/>
      <c r="H225" s="101"/>
      <c r="I225" s="101"/>
      <c r="J225" s="101"/>
      <c r="K225" s="101"/>
      <c r="L225" s="101"/>
      <c r="M225" s="101"/>
      <c r="N225" s="101"/>
      <c r="O225" s="101"/>
      <c r="P225" s="101"/>
      <c r="Q225" s="101"/>
    </row>
    <row r="226" spans="1:17" ht="12" customHeight="1">
      <c r="A226" s="101"/>
      <c r="B226" s="101"/>
      <c r="C226" s="101"/>
      <c r="D226" s="101"/>
      <c r="E226" s="101"/>
      <c r="F226" s="101"/>
      <c r="G226" s="101"/>
      <c r="H226" s="101"/>
      <c r="I226" s="101"/>
      <c r="J226" s="101"/>
      <c r="K226" s="101"/>
      <c r="L226" s="101"/>
      <c r="M226" s="101"/>
      <c r="N226" s="101"/>
      <c r="O226" s="101"/>
      <c r="P226" s="101"/>
      <c r="Q226" s="101"/>
    </row>
    <row r="227" spans="1:17" ht="12" customHeight="1">
      <c r="A227" s="101"/>
      <c r="B227" s="101"/>
      <c r="C227" s="101"/>
      <c r="D227" s="101"/>
      <c r="E227" s="101"/>
      <c r="F227" s="101"/>
      <c r="G227" s="101"/>
      <c r="H227" s="101"/>
      <c r="I227" s="101"/>
      <c r="J227" s="101"/>
      <c r="K227" s="101"/>
      <c r="L227" s="101"/>
      <c r="M227" s="101"/>
      <c r="N227" s="101"/>
      <c r="O227" s="101"/>
      <c r="P227" s="101"/>
      <c r="Q227" s="101"/>
    </row>
    <row r="228" spans="1:17" ht="12" customHeight="1">
      <c r="A228" s="101"/>
      <c r="B228" s="101"/>
      <c r="C228" s="101"/>
      <c r="D228" s="101"/>
      <c r="E228" s="101"/>
      <c r="F228" s="101"/>
      <c r="G228" s="101"/>
      <c r="H228" s="101"/>
      <c r="I228" s="101"/>
      <c r="J228" s="101"/>
      <c r="K228" s="101"/>
      <c r="L228" s="101"/>
      <c r="M228" s="101"/>
      <c r="N228" s="101"/>
      <c r="O228" s="101"/>
      <c r="P228" s="101"/>
      <c r="Q228" s="101"/>
    </row>
    <row r="229" spans="1:17" ht="12" customHeight="1">
      <c r="A229" s="101"/>
      <c r="B229" s="101"/>
      <c r="C229" s="101"/>
      <c r="D229" s="101"/>
      <c r="E229" s="101"/>
      <c r="F229" s="101"/>
      <c r="G229" s="101"/>
      <c r="H229" s="101"/>
      <c r="I229" s="101"/>
      <c r="J229" s="101"/>
      <c r="K229" s="101"/>
      <c r="L229" s="101"/>
      <c r="M229" s="101"/>
      <c r="N229" s="101"/>
      <c r="O229" s="101"/>
      <c r="P229" s="101"/>
      <c r="Q229" s="101"/>
    </row>
    <row r="230" spans="1:17" ht="15.75" customHeight="1"/>
    <row r="231" spans="1:17" ht="15.75" customHeight="1"/>
    <row r="232" spans="1:17" ht="15.75" customHeight="1"/>
    <row r="233" spans="1:17" ht="15.75" customHeight="1"/>
    <row r="234" spans="1:17" ht="15.75" customHeight="1"/>
    <row r="235" spans="1:17" ht="15.75" customHeight="1"/>
    <row r="236" spans="1:17" ht="15.75" customHeight="1"/>
    <row r="237" spans="1:17" ht="15.75" customHeight="1"/>
    <row r="238" spans="1:17" ht="15.75" customHeight="1"/>
    <row r="239" spans="1:17" ht="15.75" customHeight="1"/>
    <row r="240" spans="1: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H6:L6"/>
    <mergeCell ref="M6:M9"/>
    <mergeCell ref="N6:N7"/>
    <mergeCell ref="H7:K7"/>
    <mergeCell ref="L7:L8"/>
    <mergeCell ref="H8:I8"/>
    <mergeCell ref="J8:K8"/>
    <mergeCell ref="N8:N9"/>
  </mergeCells>
  <hyperlinks>
    <hyperlink ref="N27" r:id="rId1"/>
  </hyperlinks>
  <printOptions horizontalCentered="1" verticalCentered="1"/>
  <pageMargins left="0.70866141732283472" right="0.70866141732283472" top="0.74803149606299213" bottom="0.74803149606299213" header="0" footer="0"/>
  <pageSetup paperSize="9" fitToHeight="0" orientation="landscape"/>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U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38.7109375" customWidth="1"/>
    <col min="2" max="2" width="58.42578125" customWidth="1"/>
    <col min="3" max="3" width="11.5703125" customWidth="1"/>
    <col min="4" max="4" width="22.28515625" customWidth="1"/>
    <col min="5" max="5" width="19.5703125" customWidth="1"/>
    <col min="6" max="6" width="21.28515625" customWidth="1"/>
    <col min="7" max="10" width="16.5703125" customWidth="1"/>
    <col min="11" max="12" width="21.7109375" customWidth="1"/>
    <col min="13" max="13" width="26.28515625" customWidth="1"/>
    <col min="14" max="15" width="11.5703125" customWidth="1"/>
    <col min="16" max="16" width="14.140625" customWidth="1"/>
    <col min="17" max="18" width="13.28515625" customWidth="1"/>
    <col min="19" max="20" width="11.5703125" customWidth="1"/>
  </cols>
  <sheetData>
    <row r="1" spans="1:21" ht="12" customHeight="1">
      <c r="A1" s="51"/>
      <c r="B1" s="51"/>
      <c r="C1" s="51"/>
      <c r="D1" s="51"/>
      <c r="E1" s="51"/>
      <c r="F1" s="51"/>
      <c r="G1" s="51"/>
      <c r="H1" s="51"/>
      <c r="I1" s="51"/>
      <c r="J1" s="51"/>
      <c r="K1" s="51"/>
      <c r="L1" s="51"/>
      <c r="M1" s="51"/>
      <c r="N1" s="51"/>
      <c r="O1" s="51"/>
      <c r="P1" s="51"/>
      <c r="Q1" s="51"/>
      <c r="R1" s="51"/>
      <c r="S1" s="51"/>
      <c r="T1" s="51"/>
      <c r="U1" s="51"/>
    </row>
    <row r="2" spans="1:21" ht="12" customHeight="1">
      <c r="A2" s="51"/>
      <c r="B2" s="51"/>
      <c r="C2" s="51"/>
      <c r="D2" s="51"/>
      <c r="E2" s="51"/>
      <c r="F2" s="51"/>
      <c r="G2" s="51"/>
      <c r="H2" s="51"/>
      <c r="I2" s="51"/>
      <c r="J2" s="51"/>
      <c r="K2" s="51"/>
      <c r="L2" s="51"/>
      <c r="M2" s="51"/>
      <c r="N2" s="51"/>
      <c r="O2" s="51"/>
      <c r="P2" s="51"/>
      <c r="Q2" s="51"/>
      <c r="R2" s="51"/>
      <c r="S2" s="51"/>
      <c r="T2" s="51"/>
      <c r="U2" s="51"/>
    </row>
    <row r="3" spans="1:21" ht="12" customHeight="1">
      <c r="A3" s="51"/>
      <c r="B3" s="355"/>
      <c r="C3" s="355"/>
      <c r="D3" s="51"/>
      <c r="E3" s="51"/>
      <c r="F3" s="51"/>
      <c r="G3" s="51"/>
      <c r="H3" s="51"/>
      <c r="I3" s="51"/>
      <c r="J3" s="51"/>
      <c r="K3" s="51"/>
      <c r="L3" s="51"/>
      <c r="M3" s="51"/>
      <c r="N3" s="51"/>
      <c r="O3" s="51"/>
      <c r="P3" s="51"/>
      <c r="Q3" s="51"/>
      <c r="R3" s="51"/>
      <c r="S3" s="51"/>
      <c r="T3" s="51"/>
      <c r="U3" s="51"/>
    </row>
    <row r="4" spans="1:21" ht="12" customHeight="1">
      <c r="A4" s="51"/>
      <c r="B4" s="51"/>
      <c r="C4" s="355"/>
      <c r="D4" s="51"/>
      <c r="E4" s="51"/>
      <c r="F4" s="51"/>
      <c r="G4" s="51"/>
      <c r="H4" s="51"/>
      <c r="I4" s="51"/>
      <c r="J4" s="51"/>
      <c r="K4" s="51"/>
      <c r="L4" s="51"/>
      <c r="M4" s="51"/>
      <c r="N4" s="51"/>
      <c r="O4" s="51"/>
      <c r="P4" s="51"/>
      <c r="Q4" s="51"/>
      <c r="R4" s="51"/>
      <c r="S4" s="51"/>
      <c r="T4" s="51"/>
      <c r="U4" s="51"/>
    </row>
    <row r="5" spans="1:21" ht="12" customHeight="1">
      <c r="A5" s="51"/>
      <c r="B5" s="51"/>
      <c r="C5" s="356"/>
      <c r="D5" s="51"/>
      <c r="E5" s="51"/>
      <c r="F5" s="51"/>
      <c r="G5" s="51"/>
      <c r="H5" s="51"/>
      <c r="I5" s="51"/>
      <c r="J5" s="51"/>
      <c r="K5" s="51"/>
      <c r="L5" s="51"/>
      <c r="M5" s="51"/>
      <c r="N5" s="51"/>
      <c r="O5" s="51"/>
      <c r="P5" s="51"/>
      <c r="Q5" s="51"/>
      <c r="R5" s="51"/>
      <c r="S5" s="51"/>
      <c r="T5" s="51"/>
      <c r="U5" s="51"/>
    </row>
    <row r="6" spans="1:21" ht="12" customHeight="1">
      <c r="A6" s="51"/>
      <c r="B6" s="71"/>
      <c r="C6" s="51"/>
      <c r="D6" s="51"/>
      <c r="E6" s="51"/>
      <c r="F6" s="51"/>
      <c r="G6" s="51"/>
      <c r="H6" s="51"/>
      <c r="I6" s="51"/>
      <c r="J6" s="51"/>
      <c r="K6" s="51"/>
      <c r="L6" s="51"/>
      <c r="M6" s="51"/>
      <c r="N6" s="51"/>
      <c r="O6" s="51"/>
      <c r="P6" s="51"/>
      <c r="Q6" s="51"/>
      <c r="R6" s="51"/>
      <c r="S6" s="51"/>
      <c r="T6" s="51"/>
      <c r="U6" s="51"/>
    </row>
    <row r="7" spans="1:21" ht="12" customHeight="1">
      <c r="A7" s="468" t="s">
        <v>384</v>
      </c>
      <c r="B7" s="385"/>
      <c r="C7" s="385"/>
      <c r="D7" s="385"/>
      <c r="E7" s="385"/>
      <c r="F7" s="385"/>
      <c r="G7" s="385"/>
      <c r="H7" s="385"/>
      <c r="I7" s="385"/>
      <c r="J7" s="385"/>
      <c r="K7" s="385"/>
      <c r="L7" s="385"/>
      <c r="M7" s="51"/>
      <c r="N7" s="51"/>
      <c r="O7" s="51"/>
      <c r="P7" s="51"/>
      <c r="Q7" s="51"/>
      <c r="R7" s="51"/>
      <c r="S7" s="51"/>
      <c r="T7" s="51"/>
      <c r="U7" s="51"/>
    </row>
    <row r="8" spans="1:21" ht="12" customHeight="1">
      <c r="A8" s="253"/>
      <c r="B8" s="253"/>
      <c r="C8" s="357"/>
      <c r="D8" s="253"/>
      <c r="E8" s="253"/>
      <c r="F8" s="253"/>
      <c r="G8" s="253"/>
      <c r="H8" s="253"/>
      <c r="I8" s="253"/>
      <c r="J8" s="253"/>
      <c r="K8" s="253"/>
      <c r="L8" s="253"/>
      <c r="M8" s="51"/>
      <c r="N8" s="51"/>
      <c r="O8" s="51"/>
      <c r="P8" s="51"/>
      <c r="Q8" s="51"/>
      <c r="R8" s="51"/>
      <c r="S8" s="51"/>
      <c r="T8" s="51"/>
      <c r="U8" s="51"/>
    </row>
    <row r="9" spans="1:21" ht="12" customHeight="1">
      <c r="A9" s="51"/>
      <c r="B9" s="358"/>
      <c r="C9" s="51"/>
      <c r="D9" s="51"/>
      <c r="E9" s="51"/>
      <c r="F9" s="51"/>
      <c r="G9" s="469" t="s">
        <v>99</v>
      </c>
      <c r="H9" s="391"/>
      <c r="I9" s="391"/>
      <c r="J9" s="391"/>
      <c r="K9" s="387"/>
      <c r="L9" s="470" t="s">
        <v>80</v>
      </c>
      <c r="M9" s="449"/>
      <c r="N9" s="101"/>
      <c r="O9" s="51"/>
      <c r="P9" s="51"/>
      <c r="Q9" s="51"/>
      <c r="R9" s="51"/>
      <c r="S9" s="51"/>
      <c r="T9" s="51"/>
      <c r="U9" s="51"/>
    </row>
    <row r="10" spans="1:21" ht="14.25" customHeight="1">
      <c r="A10" s="51"/>
      <c r="B10" s="358"/>
      <c r="C10" s="51"/>
      <c r="D10" s="358"/>
      <c r="E10" s="51"/>
      <c r="F10" s="51"/>
      <c r="G10" s="469" t="s">
        <v>78</v>
      </c>
      <c r="H10" s="391"/>
      <c r="I10" s="391"/>
      <c r="J10" s="387"/>
      <c r="K10" s="476" t="s">
        <v>79</v>
      </c>
      <c r="L10" s="471"/>
      <c r="M10" s="411"/>
      <c r="N10" s="51"/>
      <c r="O10" s="51"/>
      <c r="P10" s="51"/>
      <c r="Q10" s="51"/>
      <c r="R10" s="51"/>
      <c r="S10" s="51"/>
      <c r="T10" s="51"/>
      <c r="U10" s="51"/>
    </row>
    <row r="11" spans="1:21" ht="53.25" customHeight="1">
      <c r="A11" s="51"/>
      <c r="B11" s="51"/>
      <c r="C11" s="51"/>
      <c r="D11" s="51"/>
      <c r="E11" s="51"/>
      <c r="F11" s="51"/>
      <c r="G11" s="404" t="s">
        <v>103</v>
      </c>
      <c r="H11" s="387"/>
      <c r="I11" s="405" t="s">
        <v>104</v>
      </c>
      <c r="J11" s="387"/>
      <c r="K11" s="395"/>
      <c r="L11" s="471"/>
      <c r="M11" s="473" t="s">
        <v>107</v>
      </c>
      <c r="N11" s="51"/>
      <c r="O11" s="51"/>
      <c r="P11" s="51"/>
      <c r="Q11" s="51"/>
      <c r="R11" s="51"/>
      <c r="S11" s="51"/>
      <c r="T11" s="51"/>
      <c r="U11" s="51"/>
    </row>
    <row r="12" spans="1:21" ht="31.5" customHeight="1">
      <c r="A12" s="58" t="s">
        <v>385</v>
      </c>
      <c r="B12" s="58" t="s">
        <v>386</v>
      </c>
      <c r="C12" s="58" t="s">
        <v>210</v>
      </c>
      <c r="D12" s="57" t="s">
        <v>113</v>
      </c>
      <c r="E12" s="57" t="s">
        <v>275</v>
      </c>
      <c r="F12" s="57" t="s">
        <v>80</v>
      </c>
      <c r="G12" s="255" t="s">
        <v>115</v>
      </c>
      <c r="H12" s="255" t="s">
        <v>81</v>
      </c>
      <c r="I12" s="255" t="s">
        <v>115</v>
      </c>
      <c r="J12" s="255" t="s">
        <v>81</v>
      </c>
      <c r="K12" s="255" t="s">
        <v>81</v>
      </c>
      <c r="L12" s="480"/>
      <c r="M12" s="475"/>
      <c r="N12" s="51"/>
      <c r="O12" s="51"/>
      <c r="P12" s="51"/>
      <c r="Q12" s="51"/>
      <c r="R12" s="51"/>
      <c r="S12" s="51"/>
      <c r="T12" s="51"/>
      <c r="U12" s="51"/>
    </row>
    <row r="13" spans="1:21" ht="19.5" customHeight="1">
      <c r="A13" s="58"/>
      <c r="B13" s="58"/>
      <c r="C13" s="55"/>
      <c r="D13" s="58"/>
      <c r="E13" s="58"/>
      <c r="F13" s="58"/>
      <c r="G13" s="359"/>
      <c r="H13" s="359"/>
      <c r="I13" s="359"/>
      <c r="J13" s="359"/>
      <c r="K13" s="359"/>
      <c r="L13" s="359"/>
      <c r="M13" s="360" t="s">
        <v>107</v>
      </c>
      <c r="N13" s="51"/>
      <c r="O13" s="51"/>
      <c r="P13" s="51"/>
      <c r="Q13" s="51"/>
      <c r="R13" s="51"/>
      <c r="S13" s="51"/>
      <c r="T13" s="51"/>
      <c r="U13" s="51"/>
    </row>
    <row r="14" spans="1:21" ht="201" customHeight="1">
      <c r="A14" s="259" t="s">
        <v>387</v>
      </c>
      <c r="B14" s="316" t="s">
        <v>388</v>
      </c>
      <c r="C14" s="361">
        <v>18</v>
      </c>
      <c r="D14" s="264" t="s">
        <v>389</v>
      </c>
      <c r="E14" s="362">
        <v>4000000</v>
      </c>
      <c r="F14" s="363">
        <f t="shared" ref="F14:F15" si="0">+E14*C14</f>
        <v>72000000</v>
      </c>
      <c r="G14" s="261">
        <v>0</v>
      </c>
      <c r="H14" s="261">
        <v>0</v>
      </c>
      <c r="I14" s="261">
        <v>0</v>
      </c>
      <c r="J14" s="261">
        <v>0</v>
      </c>
      <c r="K14" s="261">
        <f t="shared" ref="K14:K15" si="1">F14-(G14-H14-I14-J14)</f>
        <v>72000000</v>
      </c>
      <c r="L14" s="261">
        <f t="shared" ref="L14:L15" si="2">SUM(G14:K14)</f>
        <v>72000000</v>
      </c>
      <c r="M14" s="59"/>
      <c r="N14" s="51"/>
      <c r="O14" s="51"/>
      <c r="P14" s="51"/>
      <c r="Q14" s="51"/>
      <c r="R14" s="51"/>
      <c r="S14" s="51"/>
      <c r="T14" s="51"/>
      <c r="U14" s="51"/>
    </row>
    <row r="15" spans="1:21" ht="84" customHeight="1">
      <c r="A15" s="259" t="s">
        <v>390</v>
      </c>
      <c r="B15" s="316" t="s">
        <v>391</v>
      </c>
      <c r="C15" s="361">
        <v>14</v>
      </c>
      <c r="D15" s="264" t="s">
        <v>389</v>
      </c>
      <c r="E15" s="362">
        <v>4000000</v>
      </c>
      <c r="F15" s="363">
        <f t="shared" si="0"/>
        <v>56000000</v>
      </c>
      <c r="G15" s="261">
        <v>0</v>
      </c>
      <c r="H15" s="261">
        <v>0</v>
      </c>
      <c r="I15" s="261">
        <v>0</v>
      </c>
      <c r="J15" s="261">
        <v>0</v>
      </c>
      <c r="K15" s="261">
        <f t="shared" si="1"/>
        <v>56000000</v>
      </c>
      <c r="L15" s="261">
        <f t="shared" si="2"/>
        <v>56000000</v>
      </c>
      <c r="M15" s="59"/>
      <c r="N15" s="51"/>
      <c r="O15" s="51"/>
      <c r="P15" s="51"/>
      <c r="Q15" s="51"/>
      <c r="R15" s="51"/>
      <c r="S15" s="51"/>
      <c r="T15" s="51"/>
      <c r="U15" s="51"/>
    </row>
    <row r="16" spans="1:21" ht="12" customHeight="1">
      <c r="A16" s="58"/>
      <c r="B16" s="364"/>
      <c r="C16" s="365"/>
      <c r="D16" s="366"/>
      <c r="E16" s="367"/>
      <c r="F16" s="368"/>
      <c r="G16" s="367"/>
      <c r="H16" s="367"/>
      <c r="I16" s="367"/>
      <c r="J16" s="367"/>
      <c r="K16" s="369"/>
      <c r="L16" s="369"/>
      <c r="M16" s="59"/>
      <c r="N16" s="51"/>
      <c r="O16" s="51"/>
      <c r="P16" s="51"/>
      <c r="Q16" s="51"/>
      <c r="R16" s="51"/>
      <c r="S16" s="51"/>
      <c r="T16" s="51"/>
      <c r="U16" s="51"/>
    </row>
    <row r="17" spans="1:21" ht="12" customHeight="1">
      <c r="A17" s="59"/>
      <c r="B17" s="59"/>
      <c r="C17" s="370"/>
      <c r="D17" s="371"/>
      <c r="E17" s="61">
        <v>0</v>
      </c>
      <c r="F17" s="372">
        <f>D17*E17</f>
        <v>0</v>
      </c>
      <c r="G17" s="61">
        <v>0</v>
      </c>
      <c r="H17" s="61">
        <v>0</v>
      </c>
      <c r="I17" s="61">
        <v>0</v>
      </c>
      <c r="J17" s="61">
        <v>0</v>
      </c>
      <c r="K17" s="373">
        <f>F17-(G17-H17-I17-J17)</f>
        <v>0</v>
      </c>
      <c r="L17" s="373">
        <f>SUM(G17:K17)</f>
        <v>0</v>
      </c>
      <c r="M17" s="59"/>
      <c r="N17" s="51"/>
      <c r="O17" s="51"/>
      <c r="P17" s="51"/>
      <c r="Q17" s="51"/>
      <c r="R17" s="51"/>
      <c r="S17" s="51"/>
      <c r="T17" s="51"/>
      <c r="U17" s="51"/>
    </row>
    <row r="18" spans="1:21" ht="30" customHeight="1">
      <c r="A18" s="51"/>
      <c r="B18" s="51"/>
      <c r="C18" s="51"/>
      <c r="D18" s="51"/>
      <c r="E18" s="374" t="s">
        <v>80</v>
      </c>
      <c r="F18" s="375">
        <f>SUM(F14:F17)</f>
        <v>128000000</v>
      </c>
      <c r="G18" s="375">
        <f t="shared" ref="G18:J18" si="3">SUM(G13:G17)</f>
        <v>0</v>
      </c>
      <c r="H18" s="375">
        <f t="shared" si="3"/>
        <v>0</v>
      </c>
      <c r="I18" s="375">
        <f t="shared" si="3"/>
        <v>0</v>
      </c>
      <c r="J18" s="375">
        <f t="shared" si="3"/>
        <v>0</v>
      </c>
      <c r="K18" s="375">
        <f t="shared" ref="K18:L18" si="4">SUM(K14:K17)</f>
        <v>128000000</v>
      </c>
      <c r="L18" s="375">
        <f t="shared" si="4"/>
        <v>128000000</v>
      </c>
      <c r="M18" s="59"/>
      <c r="N18" s="51"/>
      <c r="O18" s="51"/>
      <c r="P18" s="51"/>
      <c r="Q18" s="51"/>
      <c r="R18" s="51"/>
      <c r="S18" s="51"/>
      <c r="T18" s="51"/>
      <c r="U18" s="51"/>
    </row>
    <row r="19" spans="1:21" ht="12" customHeight="1">
      <c r="A19" s="51"/>
      <c r="B19" s="51"/>
      <c r="C19" s="51"/>
      <c r="D19" s="51"/>
      <c r="E19" s="51"/>
      <c r="F19" s="51"/>
      <c r="G19" s="51"/>
      <c r="H19" s="51"/>
      <c r="I19" s="51"/>
      <c r="J19" s="51"/>
      <c r="K19" s="51"/>
      <c r="L19" s="51"/>
      <c r="M19" s="51"/>
      <c r="N19" s="51"/>
      <c r="O19" s="51"/>
      <c r="P19" s="51"/>
      <c r="Q19" s="51"/>
      <c r="R19" s="51"/>
      <c r="S19" s="51"/>
      <c r="T19" s="51"/>
      <c r="U19" s="51"/>
    </row>
    <row r="20" spans="1:21" ht="12" customHeight="1">
      <c r="A20" s="51"/>
      <c r="B20" s="51"/>
      <c r="C20" s="51"/>
      <c r="D20" s="51"/>
      <c r="E20" s="51"/>
      <c r="F20" s="73"/>
      <c r="G20" s="51"/>
      <c r="H20" s="51"/>
      <c r="I20" s="51"/>
      <c r="J20" s="51"/>
      <c r="K20" s="51"/>
      <c r="L20" s="51"/>
      <c r="M20" s="51"/>
      <c r="N20" s="51"/>
      <c r="O20" s="51"/>
      <c r="P20" s="51"/>
      <c r="Q20" s="51"/>
      <c r="R20" s="51"/>
      <c r="S20" s="51"/>
      <c r="T20" s="51"/>
      <c r="U20" s="51"/>
    </row>
    <row r="21" spans="1:21" ht="12" customHeight="1">
      <c r="A21" s="51"/>
      <c r="B21" s="51"/>
      <c r="C21" s="51"/>
      <c r="D21" s="51"/>
      <c r="E21" s="70"/>
      <c r="F21" s="51"/>
      <c r="G21" s="51"/>
      <c r="H21" s="51"/>
      <c r="I21" s="51"/>
      <c r="J21" s="51"/>
      <c r="K21" s="51"/>
      <c r="L21" s="51"/>
      <c r="M21" s="51"/>
      <c r="N21" s="51"/>
      <c r="O21" s="51"/>
      <c r="P21" s="51"/>
      <c r="Q21" s="51"/>
      <c r="R21" s="51"/>
      <c r="S21" s="51"/>
      <c r="T21" s="51"/>
      <c r="U21" s="51"/>
    </row>
    <row r="22" spans="1:21" ht="12" customHeight="1">
      <c r="A22" s="51"/>
      <c r="B22" s="51"/>
      <c r="C22" s="51"/>
      <c r="D22" s="51"/>
      <c r="E22" s="51"/>
      <c r="F22" s="51"/>
      <c r="G22" s="51"/>
      <c r="H22" s="51"/>
      <c r="I22" s="51"/>
      <c r="J22" s="51"/>
      <c r="K22" s="51"/>
      <c r="L22" s="51"/>
      <c r="M22" s="51"/>
      <c r="N22" s="51"/>
      <c r="O22" s="51"/>
      <c r="P22" s="51"/>
      <c r="Q22" s="51"/>
      <c r="R22" s="51"/>
      <c r="S22" s="51"/>
      <c r="T22" s="51"/>
      <c r="U22" s="51"/>
    </row>
    <row r="23" spans="1:21" ht="12" customHeight="1">
      <c r="A23" s="51"/>
      <c r="B23" s="51"/>
      <c r="C23" s="51"/>
      <c r="D23" s="51"/>
      <c r="E23" s="51"/>
      <c r="F23" s="51"/>
      <c r="G23" s="51"/>
      <c r="H23" s="51"/>
      <c r="I23" s="51"/>
      <c r="J23" s="51"/>
      <c r="K23" s="51"/>
      <c r="L23" s="51"/>
      <c r="M23" s="51"/>
      <c r="N23" s="51"/>
      <c r="O23" s="51"/>
      <c r="P23" s="51"/>
      <c r="Q23" s="51"/>
      <c r="R23" s="51"/>
      <c r="S23" s="51"/>
      <c r="T23" s="51"/>
      <c r="U23" s="51"/>
    </row>
    <row r="24" spans="1:21" ht="12" customHeight="1">
      <c r="A24" s="51"/>
      <c r="B24" s="51"/>
      <c r="C24" s="51"/>
      <c r="D24" s="51"/>
      <c r="E24" s="51"/>
      <c r="F24" s="51"/>
      <c r="G24" s="51"/>
      <c r="H24" s="51"/>
      <c r="I24" s="51"/>
      <c r="J24" s="51"/>
      <c r="K24" s="51"/>
      <c r="L24" s="51"/>
      <c r="M24" s="51"/>
      <c r="N24" s="51"/>
      <c r="O24" s="51"/>
      <c r="P24" s="51"/>
      <c r="Q24" s="51"/>
      <c r="R24" s="51"/>
      <c r="S24" s="51"/>
      <c r="T24" s="51"/>
      <c r="U24" s="51"/>
    </row>
    <row r="25" spans="1:21" ht="12" customHeight="1">
      <c r="A25" s="51"/>
      <c r="B25" s="51"/>
      <c r="C25" s="51"/>
      <c r="D25" s="51"/>
      <c r="E25" s="51"/>
      <c r="F25" s="51"/>
      <c r="G25" s="51"/>
      <c r="H25" s="51"/>
      <c r="I25" s="51"/>
      <c r="J25" s="51"/>
      <c r="K25" s="51"/>
      <c r="L25" s="51"/>
      <c r="M25" s="376"/>
      <c r="N25" s="51"/>
      <c r="O25" s="51"/>
      <c r="P25" s="51"/>
      <c r="Q25" s="51"/>
      <c r="R25" s="51"/>
      <c r="S25" s="51"/>
      <c r="T25" s="51"/>
      <c r="U25" s="51"/>
    </row>
    <row r="26" spans="1:21" ht="12" customHeight="1">
      <c r="A26" s="51"/>
      <c r="B26" s="51"/>
      <c r="C26" s="51"/>
      <c r="D26" s="51"/>
      <c r="E26" s="51"/>
      <c r="F26" s="51"/>
      <c r="G26" s="51"/>
      <c r="H26" s="51"/>
      <c r="I26" s="51"/>
      <c r="J26" s="51"/>
      <c r="K26" s="51"/>
      <c r="L26" s="51"/>
      <c r="M26" s="51"/>
      <c r="N26" s="51"/>
      <c r="O26" s="51"/>
      <c r="P26" s="51"/>
      <c r="Q26" s="51"/>
      <c r="R26" s="51"/>
      <c r="S26" s="51"/>
      <c r="T26" s="51"/>
      <c r="U26" s="51"/>
    </row>
    <row r="27" spans="1:21" ht="12" customHeight="1">
      <c r="A27" s="51"/>
      <c r="B27" s="51"/>
      <c r="C27" s="51"/>
      <c r="D27" s="51"/>
      <c r="E27" s="51"/>
      <c r="F27" s="51"/>
      <c r="G27" s="51"/>
      <c r="H27" s="51"/>
      <c r="I27" s="51"/>
      <c r="J27" s="51"/>
      <c r="K27" s="51"/>
      <c r="L27" s="51"/>
      <c r="M27" s="51"/>
      <c r="N27" s="51"/>
      <c r="O27" s="51"/>
      <c r="P27" s="51"/>
      <c r="Q27" s="51"/>
      <c r="R27" s="51"/>
      <c r="S27" s="51"/>
      <c r="T27" s="51"/>
      <c r="U27" s="51"/>
    </row>
    <row r="28" spans="1:21" ht="12" customHeight="1">
      <c r="A28" s="51"/>
      <c r="B28" s="51"/>
      <c r="C28" s="51"/>
      <c r="D28" s="51"/>
      <c r="E28" s="51"/>
      <c r="F28" s="51"/>
      <c r="G28" s="51"/>
      <c r="H28" s="51"/>
      <c r="I28" s="51"/>
      <c r="J28" s="51"/>
      <c r="K28" s="51"/>
      <c r="L28" s="51"/>
      <c r="M28" s="51"/>
      <c r="N28" s="51"/>
      <c r="O28" s="51"/>
      <c r="P28" s="51"/>
      <c r="Q28" s="51"/>
      <c r="R28" s="51"/>
      <c r="S28" s="51"/>
      <c r="T28" s="51"/>
      <c r="U28" s="51"/>
    </row>
    <row r="29" spans="1:21" ht="12" customHeight="1">
      <c r="A29" s="51"/>
      <c r="B29" s="51"/>
      <c r="C29" s="51"/>
      <c r="D29" s="51"/>
      <c r="E29" s="51"/>
      <c r="F29" s="51"/>
      <c r="G29" s="51"/>
      <c r="H29" s="51"/>
      <c r="I29" s="51"/>
      <c r="J29" s="51"/>
      <c r="K29" s="51"/>
      <c r="L29" s="51"/>
      <c r="M29" s="51"/>
      <c r="N29" s="51"/>
      <c r="O29" s="51"/>
      <c r="P29" s="51"/>
      <c r="Q29" s="51"/>
      <c r="R29" s="51"/>
      <c r="S29" s="51"/>
      <c r="T29" s="51"/>
      <c r="U29" s="51"/>
    </row>
    <row r="30" spans="1:21" ht="12" customHeight="1">
      <c r="A30" s="51"/>
      <c r="B30" s="51"/>
      <c r="C30" s="51"/>
      <c r="D30" s="51"/>
      <c r="E30" s="51"/>
      <c r="F30" s="51"/>
      <c r="G30" s="51"/>
      <c r="H30" s="51"/>
      <c r="I30" s="51"/>
      <c r="J30" s="51"/>
      <c r="K30" s="51"/>
      <c r="L30" s="51"/>
      <c r="M30" s="51"/>
      <c r="N30" s="51"/>
      <c r="O30" s="51"/>
      <c r="P30" s="51"/>
      <c r="Q30" s="51"/>
      <c r="R30" s="51"/>
      <c r="S30" s="51"/>
      <c r="T30" s="51"/>
      <c r="U30" s="51"/>
    </row>
    <row r="31" spans="1:21" ht="12" customHeight="1">
      <c r="A31" s="51"/>
      <c r="B31" s="51"/>
      <c r="C31" s="51"/>
      <c r="D31" s="51"/>
      <c r="E31" s="51"/>
      <c r="F31" s="51"/>
      <c r="G31" s="51"/>
      <c r="H31" s="51"/>
      <c r="I31" s="51"/>
      <c r="J31" s="51"/>
      <c r="K31" s="51"/>
      <c r="L31" s="51"/>
      <c r="M31" s="51"/>
      <c r="N31" s="51"/>
      <c r="O31" s="51"/>
      <c r="P31" s="51"/>
      <c r="Q31" s="51"/>
      <c r="R31" s="51"/>
      <c r="S31" s="51"/>
      <c r="T31" s="51"/>
      <c r="U31" s="51"/>
    </row>
    <row r="32" spans="1:21" ht="12" customHeight="1">
      <c r="A32" s="51"/>
      <c r="B32" s="51"/>
      <c r="C32" s="51"/>
      <c r="D32" s="51"/>
      <c r="E32" s="51"/>
      <c r="F32" s="51"/>
      <c r="G32" s="51"/>
      <c r="H32" s="51"/>
      <c r="I32" s="51"/>
      <c r="J32" s="51"/>
      <c r="K32" s="51"/>
      <c r="L32" s="51"/>
      <c r="M32" s="51"/>
      <c r="N32" s="51"/>
      <c r="O32" s="51"/>
      <c r="P32" s="51"/>
      <c r="Q32" s="51"/>
      <c r="R32" s="51"/>
      <c r="S32" s="51"/>
      <c r="T32" s="51"/>
      <c r="U32" s="51"/>
    </row>
    <row r="33" spans="1:21" ht="12" customHeight="1">
      <c r="A33" s="51"/>
      <c r="B33" s="51"/>
      <c r="C33" s="51"/>
      <c r="D33" s="51"/>
      <c r="E33" s="51"/>
      <c r="F33" s="51"/>
      <c r="G33" s="51"/>
      <c r="H33" s="51"/>
      <c r="I33" s="51"/>
      <c r="J33" s="51"/>
      <c r="K33" s="51"/>
      <c r="L33" s="51"/>
      <c r="M33" s="51"/>
      <c r="N33" s="51"/>
      <c r="O33" s="51"/>
      <c r="P33" s="51"/>
      <c r="Q33" s="51"/>
      <c r="R33" s="51"/>
      <c r="S33" s="51"/>
      <c r="T33" s="51"/>
      <c r="U33" s="51"/>
    </row>
    <row r="34" spans="1:21" ht="12" customHeight="1">
      <c r="A34" s="51"/>
      <c r="B34" s="51"/>
      <c r="C34" s="51"/>
      <c r="D34" s="51"/>
      <c r="E34" s="51"/>
      <c r="F34" s="51"/>
      <c r="G34" s="51"/>
      <c r="H34" s="51"/>
      <c r="I34" s="51"/>
      <c r="J34" s="51"/>
      <c r="K34" s="51"/>
      <c r="L34" s="51"/>
      <c r="M34" s="51"/>
      <c r="N34" s="51"/>
      <c r="O34" s="51"/>
      <c r="P34" s="51"/>
      <c r="Q34" s="51"/>
      <c r="R34" s="51"/>
      <c r="S34" s="51"/>
      <c r="T34" s="51"/>
      <c r="U34" s="51"/>
    </row>
    <row r="35" spans="1:21" ht="12" customHeight="1">
      <c r="A35" s="51"/>
      <c r="B35" s="51"/>
      <c r="C35" s="51"/>
      <c r="D35" s="51"/>
      <c r="E35" s="51"/>
      <c r="F35" s="51"/>
      <c r="G35" s="51"/>
      <c r="H35" s="51"/>
      <c r="I35" s="51"/>
      <c r="J35" s="51"/>
      <c r="K35" s="51"/>
      <c r="L35" s="51"/>
      <c r="M35" s="51"/>
      <c r="N35" s="51"/>
      <c r="O35" s="51"/>
      <c r="P35" s="51"/>
      <c r="Q35" s="51"/>
      <c r="R35" s="51"/>
      <c r="S35" s="51"/>
      <c r="T35" s="51"/>
      <c r="U35" s="51"/>
    </row>
    <row r="36" spans="1:21" ht="12" customHeight="1">
      <c r="A36" s="51"/>
      <c r="B36" s="51"/>
      <c r="C36" s="51"/>
      <c r="D36" s="51"/>
      <c r="E36" s="51"/>
      <c r="F36" s="51"/>
      <c r="G36" s="51"/>
      <c r="H36" s="51"/>
      <c r="I36" s="51"/>
      <c r="J36" s="51"/>
      <c r="K36" s="51"/>
      <c r="L36" s="51"/>
      <c r="M36" s="51"/>
      <c r="N36" s="51"/>
      <c r="O36" s="51"/>
      <c r="P36" s="51"/>
      <c r="Q36" s="51"/>
      <c r="R36" s="51"/>
      <c r="S36" s="51"/>
      <c r="T36" s="51"/>
      <c r="U36" s="51"/>
    </row>
    <row r="37" spans="1:21" ht="12" customHeight="1">
      <c r="A37" s="51"/>
      <c r="B37" s="51"/>
      <c r="C37" s="51"/>
      <c r="D37" s="51"/>
      <c r="E37" s="51"/>
      <c r="F37" s="51"/>
      <c r="G37" s="51"/>
      <c r="H37" s="51"/>
      <c r="I37" s="51"/>
      <c r="J37" s="51"/>
      <c r="K37" s="51"/>
      <c r="L37" s="51"/>
      <c r="M37" s="51"/>
      <c r="N37" s="51"/>
      <c r="O37" s="51"/>
      <c r="P37" s="51"/>
      <c r="Q37" s="51"/>
      <c r="R37" s="51"/>
      <c r="S37" s="51"/>
      <c r="T37" s="51"/>
      <c r="U37" s="51"/>
    </row>
    <row r="38" spans="1:21" ht="12" customHeight="1">
      <c r="A38" s="51"/>
      <c r="B38" s="51"/>
      <c r="C38" s="51"/>
      <c r="D38" s="51"/>
      <c r="E38" s="51"/>
      <c r="F38" s="51"/>
      <c r="G38" s="51"/>
      <c r="H38" s="51"/>
      <c r="I38" s="51"/>
      <c r="J38" s="51"/>
      <c r="K38" s="51"/>
      <c r="L38" s="51"/>
      <c r="M38" s="51"/>
      <c r="N38" s="51"/>
      <c r="O38" s="51"/>
      <c r="P38" s="51"/>
      <c r="Q38" s="51"/>
      <c r="R38" s="51"/>
      <c r="S38" s="51"/>
      <c r="T38" s="51"/>
      <c r="U38" s="51"/>
    </row>
    <row r="39" spans="1:21" ht="12" customHeight="1">
      <c r="A39" s="51"/>
      <c r="B39" s="51"/>
      <c r="C39" s="51"/>
      <c r="D39" s="51"/>
      <c r="E39" s="51"/>
      <c r="F39" s="51"/>
      <c r="G39" s="51"/>
      <c r="H39" s="51"/>
      <c r="I39" s="51"/>
      <c r="J39" s="51"/>
      <c r="K39" s="51"/>
      <c r="L39" s="51"/>
      <c r="M39" s="51"/>
      <c r="N39" s="51"/>
      <c r="O39" s="51"/>
      <c r="P39" s="51"/>
      <c r="Q39" s="51"/>
      <c r="R39" s="51"/>
      <c r="S39" s="51"/>
      <c r="T39" s="51"/>
      <c r="U39" s="51"/>
    </row>
    <row r="40" spans="1:21" ht="12" customHeight="1">
      <c r="A40" s="51"/>
      <c r="B40" s="51"/>
      <c r="C40" s="51"/>
      <c r="D40" s="51"/>
      <c r="E40" s="51"/>
      <c r="F40" s="51"/>
      <c r="G40" s="51"/>
      <c r="H40" s="51"/>
      <c r="I40" s="51"/>
      <c r="J40" s="51"/>
      <c r="K40" s="51"/>
      <c r="L40" s="51"/>
      <c r="M40" s="51"/>
      <c r="N40" s="51"/>
      <c r="O40" s="51"/>
      <c r="P40" s="51"/>
      <c r="Q40" s="51"/>
      <c r="R40" s="51"/>
      <c r="S40" s="51"/>
      <c r="T40" s="51"/>
      <c r="U40" s="51"/>
    </row>
    <row r="41" spans="1:21" ht="12" customHeight="1">
      <c r="A41" s="51"/>
      <c r="B41" s="51"/>
      <c r="C41" s="51"/>
      <c r="D41" s="51"/>
      <c r="E41" s="51"/>
      <c r="F41" s="51"/>
      <c r="G41" s="51"/>
      <c r="H41" s="51"/>
      <c r="I41" s="51"/>
      <c r="J41" s="51"/>
      <c r="K41" s="51"/>
      <c r="L41" s="51"/>
      <c r="M41" s="51"/>
      <c r="N41" s="51"/>
      <c r="O41" s="51"/>
      <c r="P41" s="51"/>
      <c r="Q41" s="51"/>
      <c r="R41" s="51"/>
      <c r="S41" s="51"/>
      <c r="T41" s="51"/>
      <c r="U41" s="51"/>
    </row>
    <row r="42" spans="1:21" ht="12" customHeight="1">
      <c r="A42" s="51"/>
      <c r="B42" s="51"/>
      <c r="C42" s="51"/>
      <c r="D42" s="51"/>
      <c r="E42" s="51"/>
      <c r="F42" s="51"/>
      <c r="G42" s="51"/>
      <c r="H42" s="51"/>
      <c r="I42" s="51"/>
      <c r="J42" s="51"/>
      <c r="K42" s="51"/>
      <c r="L42" s="51"/>
      <c r="M42" s="51"/>
      <c r="N42" s="51"/>
      <c r="O42" s="51"/>
      <c r="P42" s="51"/>
      <c r="Q42" s="51"/>
      <c r="R42" s="51"/>
      <c r="S42" s="51"/>
      <c r="T42" s="51"/>
      <c r="U42" s="51"/>
    </row>
    <row r="43" spans="1:21" ht="12" customHeight="1">
      <c r="A43" s="51"/>
      <c r="B43" s="51"/>
      <c r="C43" s="51"/>
      <c r="D43" s="51"/>
      <c r="E43" s="51"/>
      <c r="F43" s="51"/>
      <c r="G43" s="51"/>
      <c r="H43" s="51"/>
      <c r="I43" s="51"/>
      <c r="J43" s="51"/>
      <c r="K43" s="51"/>
      <c r="L43" s="51"/>
      <c r="M43" s="51"/>
      <c r="N43" s="51"/>
      <c r="O43" s="51"/>
      <c r="P43" s="51"/>
      <c r="Q43" s="51"/>
      <c r="R43" s="51"/>
      <c r="S43" s="51"/>
      <c r="T43" s="51"/>
      <c r="U43" s="51"/>
    </row>
    <row r="44" spans="1:21" ht="12" customHeight="1">
      <c r="A44" s="51"/>
      <c r="B44" s="51"/>
      <c r="C44" s="51"/>
      <c r="D44" s="51"/>
      <c r="E44" s="51"/>
      <c r="F44" s="51"/>
      <c r="G44" s="51"/>
      <c r="H44" s="51"/>
      <c r="I44" s="51"/>
      <c r="J44" s="51"/>
      <c r="K44" s="51"/>
      <c r="L44" s="51"/>
      <c r="M44" s="51"/>
      <c r="N44" s="51"/>
      <c r="O44" s="51"/>
      <c r="P44" s="51"/>
      <c r="Q44" s="51"/>
      <c r="R44" s="51"/>
      <c r="S44" s="51"/>
      <c r="T44" s="51"/>
      <c r="U44" s="51"/>
    </row>
    <row r="45" spans="1:21" ht="12" customHeight="1">
      <c r="A45" s="51"/>
      <c r="B45" s="51"/>
      <c r="C45" s="51"/>
      <c r="D45" s="51"/>
      <c r="E45" s="51"/>
      <c r="F45" s="51"/>
      <c r="G45" s="51"/>
      <c r="H45" s="51"/>
      <c r="I45" s="51"/>
      <c r="J45" s="51"/>
      <c r="K45" s="51"/>
      <c r="L45" s="51"/>
      <c r="M45" s="51"/>
      <c r="N45" s="51"/>
      <c r="O45" s="51"/>
      <c r="P45" s="51"/>
      <c r="Q45" s="51"/>
      <c r="R45" s="51"/>
      <c r="S45" s="51"/>
      <c r="T45" s="51"/>
      <c r="U45" s="51"/>
    </row>
    <row r="46" spans="1:21" ht="12" customHeight="1">
      <c r="A46" s="51"/>
      <c r="B46" s="51"/>
      <c r="C46" s="51"/>
      <c r="D46" s="51"/>
      <c r="E46" s="51"/>
      <c r="F46" s="51"/>
      <c r="G46" s="51"/>
      <c r="H46" s="51"/>
      <c r="I46" s="51"/>
      <c r="J46" s="51"/>
      <c r="K46" s="51"/>
      <c r="L46" s="51"/>
      <c r="M46" s="51"/>
      <c r="N46" s="51"/>
      <c r="O46" s="51"/>
      <c r="P46" s="51"/>
      <c r="Q46" s="51"/>
      <c r="R46" s="51"/>
      <c r="S46" s="51"/>
      <c r="T46" s="51"/>
      <c r="U46" s="51"/>
    </row>
    <row r="47" spans="1:21" ht="12" customHeight="1">
      <c r="A47" s="51"/>
      <c r="B47" s="51"/>
      <c r="C47" s="51"/>
      <c r="D47" s="51"/>
      <c r="E47" s="51"/>
      <c r="F47" s="51"/>
      <c r="G47" s="51"/>
      <c r="H47" s="51"/>
      <c r="I47" s="51"/>
      <c r="J47" s="51"/>
      <c r="K47" s="51"/>
      <c r="L47" s="51"/>
      <c r="M47" s="51"/>
      <c r="N47" s="51"/>
      <c r="O47" s="51"/>
      <c r="P47" s="51"/>
      <c r="Q47" s="51"/>
      <c r="R47" s="51"/>
      <c r="S47" s="51"/>
      <c r="T47" s="51"/>
      <c r="U47" s="51"/>
    </row>
    <row r="48" spans="1:21" ht="12" customHeight="1">
      <c r="A48" s="51"/>
      <c r="B48" s="51"/>
      <c r="C48" s="51"/>
      <c r="D48" s="51"/>
      <c r="E48" s="51"/>
      <c r="F48" s="51"/>
      <c r="G48" s="51"/>
      <c r="H48" s="51"/>
      <c r="I48" s="51"/>
      <c r="J48" s="51"/>
      <c r="K48" s="51"/>
      <c r="L48" s="51"/>
      <c r="M48" s="51"/>
      <c r="N48" s="51"/>
      <c r="O48" s="51"/>
      <c r="P48" s="51"/>
      <c r="Q48" s="51"/>
      <c r="R48" s="51"/>
      <c r="S48" s="51"/>
      <c r="T48" s="51"/>
      <c r="U48" s="51"/>
    </row>
    <row r="49" spans="1:21" ht="12" customHeight="1">
      <c r="A49" s="51"/>
      <c r="B49" s="51"/>
      <c r="C49" s="51"/>
      <c r="D49" s="51"/>
      <c r="E49" s="51"/>
      <c r="F49" s="51"/>
      <c r="G49" s="51"/>
      <c r="H49" s="51"/>
      <c r="I49" s="51"/>
      <c r="J49" s="51"/>
      <c r="K49" s="51"/>
      <c r="L49" s="51"/>
      <c r="M49" s="51"/>
      <c r="N49" s="51"/>
      <c r="O49" s="51"/>
      <c r="P49" s="51"/>
      <c r="Q49" s="51"/>
      <c r="R49" s="51"/>
      <c r="S49" s="51"/>
      <c r="T49" s="51"/>
      <c r="U49" s="51"/>
    </row>
    <row r="50" spans="1:21" ht="12" customHeight="1">
      <c r="A50" s="51"/>
      <c r="B50" s="51"/>
      <c r="C50" s="51"/>
      <c r="D50" s="51"/>
      <c r="E50" s="51"/>
      <c r="F50" s="51"/>
      <c r="G50" s="51"/>
      <c r="H50" s="51"/>
      <c r="I50" s="51"/>
      <c r="J50" s="51"/>
      <c r="K50" s="51"/>
      <c r="L50" s="51"/>
      <c r="M50" s="51"/>
      <c r="N50" s="51"/>
      <c r="O50" s="51"/>
      <c r="P50" s="51"/>
      <c r="Q50" s="51"/>
      <c r="R50" s="51"/>
      <c r="S50" s="51"/>
      <c r="T50" s="51"/>
      <c r="U50" s="51"/>
    </row>
    <row r="51" spans="1:21" ht="12" customHeight="1">
      <c r="A51" s="51"/>
      <c r="B51" s="51"/>
      <c r="C51" s="51"/>
      <c r="D51" s="51"/>
      <c r="E51" s="51"/>
      <c r="F51" s="51"/>
      <c r="G51" s="51"/>
      <c r="H51" s="51"/>
      <c r="I51" s="51"/>
      <c r="J51" s="51"/>
      <c r="K51" s="51"/>
      <c r="L51" s="51"/>
      <c r="M51" s="51"/>
      <c r="N51" s="51"/>
      <c r="O51" s="51"/>
      <c r="P51" s="51"/>
      <c r="Q51" s="51"/>
      <c r="R51" s="51"/>
      <c r="S51" s="51"/>
      <c r="T51" s="51"/>
      <c r="U51" s="51"/>
    </row>
    <row r="52" spans="1:21" ht="12" customHeight="1">
      <c r="A52" s="51"/>
      <c r="B52" s="51"/>
      <c r="C52" s="51"/>
      <c r="D52" s="51"/>
      <c r="E52" s="51"/>
      <c r="F52" s="51"/>
      <c r="G52" s="51"/>
      <c r="H52" s="51"/>
      <c r="I52" s="51"/>
      <c r="J52" s="51"/>
      <c r="K52" s="51"/>
      <c r="L52" s="51"/>
      <c r="M52" s="51"/>
      <c r="N52" s="51"/>
      <c r="O52" s="51"/>
      <c r="P52" s="51"/>
      <c r="Q52" s="51"/>
      <c r="R52" s="51"/>
      <c r="S52" s="51"/>
      <c r="T52" s="51"/>
      <c r="U52" s="51"/>
    </row>
    <row r="53" spans="1:21" ht="12" customHeight="1">
      <c r="A53" s="51"/>
      <c r="B53" s="51"/>
      <c r="C53" s="51"/>
      <c r="D53" s="51"/>
      <c r="E53" s="51"/>
      <c r="F53" s="51"/>
      <c r="G53" s="51"/>
      <c r="H53" s="51"/>
      <c r="I53" s="51"/>
      <c r="J53" s="51"/>
      <c r="K53" s="51"/>
      <c r="L53" s="51"/>
      <c r="M53" s="51"/>
      <c r="N53" s="51"/>
      <c r="O53" s="51"/>
      <c r="P53" s="51"/>
      <c r="Q53" s="51"/>
      <c r="R53" s="51"/>
      <c r="S53" s="51"/>
      <c r="T53" s="51"/>
      <c r="U53" s="51"/>
    </row>
    <row r="54" spans="1:21" ht="12" customHeight="1">
      <c r="A54" s="51"/>
      <c r="B54" s="51"/>
      <c r="C54" s="51"/>
      <c r="D54" s="51"/>
      <c r="E54" s="51"/>
      <c r="F54" s="51"/>
      <c r="G54" s="51"/>
      <c r="H54" s="51"/>
      <c r="I54" s="51"/>
      <c r="J54" s="51"/>
      <c r="K54" s="51"/>
      <c r="L54" s="51"/>
      <c r="M54" s="51"/>
      <c r="N54" s="51"/>
      <c r="O54" s="51"/>
      <c r="P54" s="51"/>
      <c r="Q54" s="51"/>
      <c r="R54" s="51"/>
      <c r="S54" s="51"/>
      <c r="T54" s="51"/>
      <c r="U54" s="51"/>
    </row>
    <row r="55" spans="1:21" ht="12" customHeight="1">
      <c r="A55" s="51"/>
      <c r="B55" s="51"/>
      <c r="C55" s="51"/>
      <c r="D55" s="51"/>
      <c r="E55" s="51"/>
      <c r="F55" s="51"/>
      <c r="G55" s="51"/>
      <c r="H55" s="51"/>
      <c r="I55" s="51"/>
      <c r="J55" s="51"/>
      <c r="K55" s="51"/>
      <c r="L55" s="51"/>
      <c r="M55" s="51"/>
      <c r="N55" s="51"/>
      <c r="O55" s="51"/>
      <c r="P55" s="51"/>
      <c r="Q55" s="51"/>
      <c r="R55" s="51"/>
      <c r="S55" s="51"/>
      <c r="T55" s="51"/>
      <c r="U55" s="51"/>
    </row>
    <row r="56" spans="1:21" ht="12" customHeight="1">
      <c r="A56" s="51"/>
      <c r="B56" s="51"/>
      <c r="C56" s="51"/>
      <c r="D56" s="51"/>
      <c r="E56" s="51"/>
      <c r="F56" s="51"/>
      <c r="G56" s="51"/>
      <c r="H56" s="51"/>
      <c r="I56" s="51"/>
      <c r="J56" s="51"/>
      <c r="K56" s="51"/>
      <c r="L56" s="51"/>
      <c r="M56" s="51"/>
      <c r="N56" s="51"/>
      <c r="O56" s="51"/>
      <c r="P56" s="51"/>
      <c r="Q56" s="51"/>
      <c r="R56" s="51"/>
      <c r="S56" s="51"/>
      <c r="T56" s="51"/>
      <c r="U56" s="51"/>
    </row>
    <row r="57" spans="1:21" ht="12" customHeight="1">
      <c r="A57" s="51"/>
      <c r="B57" s="51"/>
      <c r="C57" s="51"/>
      <c r="D57" s="51"/>
      <c r="E57" s="51"/>
      <c r="F57" s="51"/>
      <c r="G57" s="51"/>
      <c r="H57" s="51"/>
      <c r="I57" s="51"/>
      <c r="J57" s="51"/>
      <c r="K57" s="51"/>
      <c r="L57" s="51"/>
      <c r="M57" s="51"/>
      <c r="N57" s="51"/>
      <c r="O57" s="51"/>
      <c r="P57" s="51"/>
      <c r="Q57" s="51"/>
      <c r="R57" s="51"/>
      <c r="S57" s="51"/>
      <c r="T57" s="51"/>
      <c r="U57" s="51"/>
    </row>
    <row r="58" spans="1:21" ht="12" customHeight="1">
      <c r="A58" s="51"/>
      <c r="B58" s="51"/>
      <c r="C58" s="51"/>
      <c r="D58" s="51"/>
      <c r="E58" s="51"/>
      <c r="F58" s="51"/>
      <c r="G58" s="51"/>
      <c r="H58" s="51"/>
      <c r="I58" s="51"/>
      <c r="J58" s="51"/>
      <c r="K58" s="51"/>
      <c r="L58" s="51"/>
      <c r="M58" s="51"/>
      <c r="N58" s="51"/>
      <c r="O58" s="51"/>
      <c r="P58" s="51"/>
      <c r="Q58" s="51"/>
      <c r="R58" s="51"/>
      <c r="S58" s="51"/>
      <c r="T58" s="51"/>
      <c r="U58" s="51"/>
    </row>
    <row r="59" spans="1:21" ht="12" customHeight="1">
      <c r="A59" s="51"/>
      <c r="B59" s="51"/>
      <c r="C59" s="51"/>
      <c r="D59" s="51"/>
      <c r="E59" s="51"/>
      <c r="F59" s="51"/>
      <c r="G59" s="51"/>
      <c r="H59" s="51"/>
      <c r="I59" s="51"/>
      <c r="J59" s="51"/>
      <c r="K59" s="51"/>
      <c r="L59" s="51"/>
      <c r="M59" s="51"/>
      <c r="N59" s="51"/>
      <c r="O59" s="51"/>
      <c r="P59" s="51"/>
      <c r="Q59" s="51"/>
      <c r="R59" s="51"/>
      <c r="S59" s="51"/>
      <c r="T59" s="51"/>
      <c r="U59" s="51"/>
    </row>
    <row r="60" spans="1:21" ht="12" customHeight="1">
      <c r="A60" s="51"/>
      <c r="B60" s="51"/>
      <c r="C60" s="51"/>
      <c r="D60" s="51"/>
      <c r="E60" s="51"/>
      <c r="F60" s="51"/>
      <c r="G60" s="51"/>
      <c r="H60" s="51"/>
      <c r="I60" s="51"/>
      <c r="J60" s="51"/>
      <c r="K60" s="51"/>
      <c r="L60" s="51"/>
      <c r="M60" s="51"/>
      <c r="N60" s="51"/>
      <c r="O60" s="51"/>
      <c r="P60" s="51"/>
      <c r="Q60" s="51"/>
      <c r="R60" s="51"/>
      <c r="S60" s="51"/>
      <c r="T60" s="51"/>
      <c r="U60" s="51"/>
    </row>
    <row r="61" spans="1:21" ht="12" customHeight="1">
      <c r="A61" s="51"/>
      <c r="B61" s="51"/>
      <c r="C61" s="51"/>
      <c r="D61" s="51"/>
      <c r="E61" s="51"/>
      <c r="F61" s="51"/>
      <c r="G61" s="51"/>
      <c r="H61" s="51"/>
      <c r="I61" s="51"/>
      <c r="J61" s="51"/>
      <c r="K61" s="51"/>
      <c r="L61" s="51"/>
      <c r="M61" s="51"/>
      <c r="N61" s="51"/>
      <c r="O61" s="51"/>
      <c r="P61" s="51"/>
      <c r="Q61" s="51"/>
      <c r="R61" s="51"/>
      <c r="S61" s="51"/>
      <c r="T61" s="51"/>
      <c r="U61" s="51"/>
    </row>
    <row r="62" spans="1:21" ht="12" customHeight="1">
      <c r="A62" s="51"/>
      <c r="B62" s="51"/>
      <c r="C62" s="51"/>
      <c r="D62" s="51"/>
      <c r="E62" s="51"/>
      <c r="F62" s="51"/>
      <c r="G62" s="51"/>
      <c r="H62" s="51"/>
      <c r="I62" s="51"/>
      <c r="J62" s="51"/>
      <c r="K62" s="51"/>
      <c r="L62" s="51"/>
      <c r="M62" s="51"/>
      <c r="N62" s="51"/>
      <c r="O62" s="51"/>
      <c r="P62" s="51"/>
      <c r="Q62" s="51"/>
      <c r="R62" s="51"/>
      <c r="S62" s="51"/>
      <c r="T62" s="51"/>
      <c r="U62" s="51"/>
    </row>
    <row r="63" spans="1:21" ht="12" customHeight="1">
      <c r="A63" s="51"/>
      <c r="B63" s="51"/>
      <c r="C63" s="51"/>
      <c r="D63" s="51"/>
      <c r="E63" s="51"/>
      <c r="F63" s="51"/>
      <c r="G63" s="51"/>
      <c r="H63" s="51"/>
      <c r="I63" s="51"/>
      <c r="J63" s="51"/>
      <c r="K63" s="51"/>
      <c r="L63" s="51"/>
      <c r="M63" s="51"/>
      <c r="N63" s="51"/>
      <c r="O63" s="51"/>
      <c r="P63" s="51"/>
      <c r="Q63" s="51"/>
      <c r="R63" s="51"/>
      <c r="S63" s="51"/>
      <c r="T63" s="51"/>
      <c r="U63" s="51"/>
    </row>
    <row r="64" spans="1:21" ht="12" customHeight="1">
      <c r="A64" s="51"/>
      <c r="B64" s="51"/>
      <c r="C64" s="51"/>
      <c r="D64" s="51"/>
      <c r="E64" s="51"/>
      <c r="F64" s="51"/>
      <c r="G64" s="51"/>
      <c r="H64" s="51"/>
      <c r="I64" s="51"/>
      <c r="J64" s="51"/>
      <c r="K64" s="51"/>
      <c r="L64" s="51"/>
      <c r="M64" s="51"/>
      <c r="N64" s="51"/>
      <c r="O64" s="51"/>
      <c r="P64" s="51"/>
      <c r="Q64" s="51"/>
      <c r="R64" s="51"/>
      <c r="S64" s="51"/>
      <c r="T64" s="51"/>
      <c r="U64" s="51"/>
    </row>
    <row r="65" spans="1:21" ht="12" customHeight="1">
      <c r="A65" s="51"/>
      <c r="B65" s="51"/>
      <c r="C65" s="51"/>
      <c r="D65" s="51"/>
      <c r="E65" s="51"/>
      <c r="F65" s="51"/>
      <c r="G65" s="51"/>
      <c r="H65" s="51"/>
      <c r="I65" s="51"/>
      <c r="J65" s="51"/>
      <c r="K65" s="51"/>
      <c r="L65" s="51"/>
      <c r="M65" s="51"/>
      <c r="N65" s="51"/>
      <c r="O65" s="51"/>
      <c r="P65" s="51"/>
      <c r="Q65" s="51"/>
      <c r="R65" s="51"/>
      <c r="S65" s="51"/>
      <c r="T65" s="51"/>
      <c r="U65" s="51"/>
    </row>
    <row r="66" spans="1:21" ht="12" customHeight="1">
      <c r="A66" s="51"/>
      <c r="B66" s="51"/>
      <c r="C66" s="51"/>
      <c r="D66" s="51"/>
      <c r="E66" s="51"/>
      <c r="F66" s="51"/>
      <c r="G66" s="51"/>
      <c r="H66" s="51"/>
      <c r="I66" s="51"/>
      <c r="J66" s="51"/>
      <c r="K66" s="51"/>
      <c r="L66" s="51"/>
      <c r="M66" s="51"/>
      <c r="N66" s="51"/>
      <c r="O66" s="51"/>
      <c r="P66" s="51"/>
      <c r="Q66" s="51"/>
      <c r="R66" s="51"/>
      <c r="S66" s="51"/>
      <c r="T66" s="51"/>
      <c r="U66" s="51"/>
    </row>
    <row r="67" spans="1:21" ht="12" customHeight="1">
      <c r="A67" s="51"/>
      <c r="B67" s="51"/>
      <c r="C67" s="51"/>
      <c r="D67" s="51"/>
      <c r="E67" s="51"/>
      <c r="F67" s="51"/>
      <c r="G67" s="51"/>
      <c r="H67" s="51"/>
      <c r="I67" s="51"/>
      <c r="J67" s="51"/>
      <c r="K67" s="51"/>
      <c r="L67" s="51"/>
      <c r="M67" s="51"/>
      <c r="N67" s="51"/>
      <c r="O67" s="51"/>
      <c r="P67" s="51"/>
      <c r="Q67" s="51"/>
      <c r="R67" s="51"/>
      <c r="S67" s="51"/>
      <c r="T67" s="51"/>
      <c r="U67" s="51"/>
    </row>
    <row r="68" spans="1:21" ht="12" customHeight="1">
      <c r="A68" s="51"/>
      <c r="B68" s="51"/>
      <c r="C68" s="51"/>
      <c r="D68" s="51"/>
      <c r="E68" s="51"/>
      <c r="F68" s="51"/>
      <c r="G68" s="51"/>
      <c r="H68" s="51"/>
      <c r="I68" s="51"/>
      <c r="J68" s="51"/>
      <c r="K68" s="51"/>
      <c r="L68" s="51"/>
      <c r="M68" s="51"/>
      <c r="N68" s="51"/>
      <c r="O68" s="51"/>
      <c r="P68" s="51"/>
      <c r="Q68" s="51"/>
      <c r="R68" s="51"/>
      <c r="S68" s="51"/>
      <c r="T68" s="51"/>
      <c r="U68" s="51"/>
    </row>
    <row r="69" spans="1:21" ht="12" customHeight="1">
      <c r="A69" s="51"/>
      <c r="B69" s="51"/>
      <c r="C69" s="51"/>
      <c r="D69" s="51"/>
      <c r="E69" s="51"/>
      <c r="F69" s="51"/>
      <c r="G69" s="51"/>
      <c r="H69" s="51"/>
      <c r="I69" s="51"/>
      <c r="J69" s="51"/>
      <c r="K69" s="51"/>
      <c r="L69" s="51"/>
      <c r="M69" s="51"/>
      <c r="N69" s="51"/>
      <c r="O69" s="51"/>
      <c r="P69" s="51"/>
      <c r="Q69" s="51"/>
      <c r="R69" s="51"/>
      <c r="S69" s="51"/>
      <c r="T69" s="51"/>
      <c r="U69" s="51"/>
    </row>
    <row r="70" spans="1:21" ht="12" customHeight="1">
      <c r="A70" s="51"/>
      <c r="B70" s="51"/>
      <c r="C70" s="51"/>
      <c r="D70" s="51"/>
      <c r="E70" s="51"/>
      <c r="F70" s="51"/>
      <c r="G70" s="51"/>
      <c r="H70" s="51"/>
      <c r="I70" s="51"/>
      <c r="J70" s="51"/>
      <c r="K70" s="51"/>
      <c r="L70" s="51"/>
      <c r="M70" s="51"/>
      <c r="N70" s="51"/>
      <c r="O70" s="51"/>
      <c r="P70" s="51"/>
      <c r="Q70" s="51"/>
      <c r="R70" s="51"/>
      <c r="S70" s="51"/>
      <c r="T70" s="51"/>
      <c r="U70" s="51"/>
    </row>
    <row r="71" spans="1:21" ht="12" customHeight="1">
      <c r="A71" s="51"/>
      <c r="B71" s="51"/>
      <c r="C71" s="51"/>
      <c r="D71" s="51"/>
      <c r="E71" s="51"/>
      <c r="F71" s="51"/>
      <c r="G71" s="51"/>
      <c r="H71" s="51"/>
      <c r="I71" s="51"/>
      <c r="J71" s="51"/>
      <c r="K71" s="51"/>
      <c r="L71" s="51"/>
      <c r="M71" s="51"/>
      <c r="N71" s="51"/>
      <c r="O71" s="51"/>
      <c r="P71" s="51"/>
      <c r="Q71" s="51"/>
      <c r="R71" s="51"/>
      <c r="S71" s="51"/>
      <c r="T71" s="51"/>
      <c r="U71" s="51"/>
    </row>
    <row r="72" spans="1:21" ht="12" customHeight="1">
      <c r="A72" s="51"/>
      <c r="B72" s="51"/>
      <c r="C72" s="51"/>
      <c r="D72" s="51"/>
      <c r="E72" s="51"/>
      <c r="F72" s="51"/>
      <c r="G72" s="51"/>
      <c r="H72" s="51"/>
      <c r="I72" s="51"/>
      <c r="J72" s="51"/>
      <c r="K72" s="51"/>
      <c r="L72" s="51"/>
      <c r="M72" s="51"/>
      <c r="N72" s="51"/>
      <c r="O72" s="51"/>
      <c r="P72" s="51"/>
      <c r="Q72" s="51"/>
      <c r="R72" s="51"/>
      <c r="S72" s="51"/>
      <c r="T72" s="51"/>
      <c r="U72" s="51"/>
    </row>
    <row r="73" spans="1:21" ht="12" customHeight="1">
      <c r="A73" s="51"/>
      <c r="B73" s="51"/>
      <c r="C73" s="51"/>
      <c r="D73" s="51"/>
      <c r="E73" s="51"/>
      <c r="F73" s="51"/>
      <c r="G73" s="51"/>
      <c r="H73" s="51"/>
      <c r="I73" s="51"/>
      <c r="J73" s="51"/>
      <c r="K73" s="51"/>
      <c r="L73" s="51"/>
      <c r="M73" s="51"/>
      <c r="N73" s="51"/>
      <c r="O73" s="51"/>
      <c r="P73" s="51"/>
      <c r="Q73" s="51"/>
      <c r="R73" s="51"/>
      <c r="S73" s="51"/>
      <c r="T73" s="51"/>
      <c r="U73" s="51"/>
    </row>
    <row r="74" spans="1:21" ht="12" customHeight="1">
      <c r="A74" s="51"/>
      <c r="B74" s="51"/>
      <c r="C74" s="51"/>
      <c r="D74" s="51"/>
      <c r="E74" s="51"/>
      <c r="F74" s="51"/>
      <c r="G74" s="51"/>
      <c r="H74" s="51"/>
      <c r="I74" s="51"/>
      <c r="J74" s="51"/>
      <c r="K74" s="51"/>
      <c r="L74" s="51"/>
      <c r="M74" s="51"/>
      <c r="N74" s="51"/>
      <c r="O74" s="51"/>
      <c r="P74" s="51"/>
      <c r="Q74" s="51"/>
      <c r="R74" s="51"/>
      <c r="S74" s="51"/>
      <c r="T74" s="51"/>
      <c r="U74" s="51"/>
    </row>
    <row r="75" spans="1:21" ht="12" customHeight="1">
      <c r="A75" s="51"/>
      <c r="B75" s="51"/>
      <c r="C75" s="51"/>
      <c r="D75" s="51"/>
      <c r="E75" s="51"/>
      <c r="F75" s="51"/>
      <c r="G75" s="51"/>
      <c r="H75" s="51"/>
      <c r="I75" s="51"/>
      <c r="J75" s="51"/>
      <c r="K75" s="51"/>
      <c r="L75" s="51"/>
      <c r="M75" s="51"/>
      <c r="N75" s="51"/>
      <c r="O75" s="51"/>
      <c r="P75" s="51"/>
      <c r="Q75" s="51"/>
      <c r="R75" s="51"/>
      <c r="S75" s="51"/>
      <c r="T75" s="51"/>
      <c r="U75" s="51"/>
    </row>
    <row r="76" spans="1:21" ht="12" customHeight="1">
      <c r="A76" s="51"/>
      <c r="B76" s="51"/>
      <c r="C76" s="51"/>
      <c r="D76" s="51"/>
      <c r="E76" s="51"/>
      <c r="F76" s="51"/>
      <c r="G76" s="51"/>
      <c r="H76" s="51"/>
      <c r="I76" s="51"/>
      <c r="J76" s="51"/>
      <c r="K76" s="51"/>
      <c r="L76" s="51"/>
      <c r="M76" s="51"/>
      <c r="N76" s="51"/>
      <c r="O76" s="51"/>
      <c r="P76" s="51"/>
      <c r="Q76" s="51"/>
      <c r="R76" s="51"/>
      <c r="S76" s="51"/>
      <c r="T76" s="51"/>
      <c r="U76" s="51"/>
    </row>
    <row r="77" spans="1:21" ht="12" customHeight="1">
      <c r="A77" s="51"/>
      <c r="B77" s="51"/>
      <c r="C77" s="51"/>
      <c r="D77" s="51"/>
      <c r="E77" s="51"/>
      <c r="F77" s="51"/>
      <c r="G77" s="51"/>
      <c r="H77" s="51"/>
      <c r="I77" s="51"/>
      <c r="J77" s="51"/>
      <c r="K77" s="51"/>
      <c r="L77" s="51"/>
      <c r="M77" s="51"/>
      <c r="N77" s="51"/>
      <c r="O77" s="51"/>
      <c r="P77" s="51"/>
      <c r="Q77" s="51"/>
      <c r="R77" s="51"/>
      <c r="S77" s="51"/>
      <c r="T77" s="51"/>
      <c r="U77" s="51"/>
    </row>
    <row r="78" spans="1:21" ht="12" customHeight="1">
      <c r="A78" s="51"/>
      <c r="B78" s="51"/>
      <c r="C78" s="51"/>
      <c r="D78" s="51"/>
      <c r="E78" s="51"/>
      <c r="F78" s="51"/>
      <c r="G78" s="51"/>
      <c r="H78" s="51"/>
      <c r="I78" s="51"/>
      <c r="J78" s="51"/>
      <c r="K78" s="51"/>
      <c r="L78" s="51"/>
      <c r="M78" s="51"/>
      <c r="N78" s="51"/>
      <c r="O78" s="51"/>
      <c r="P78" s="51"/>
      <c r="Q78" s="51"/>
      <c r="R78" s="51"/>
      <c r="S78" s="51"/>
      <c r="T78" s="51"/>
      <c r="U78" s="51"/>
    </row>
    <row r="79" spans="1:21" ht="12" customHeight="1">
      <c r="A79" s="51"/>
      <c r="B79" s="51"/>
      <c r="C79" s="51"/>
      <c r="D79" s="51"/>
      <c r="E79" s="51"/>
      <c r="F79" s="51"/>
      <c r="G79" s="51"/>
      <c r="H79" s="51"/>
      <c r="I79" s="51"/>
      <c r="J79" s="51"/>
      <c r="K79" s="51"/>
      <c r="L79" s="51"/>
      <c r="M79" s="51"/>
      <c r="N79" s="51"/>
      <c r="O79" s="51"/>
      <c r="P79" s="51"/>
      <c r="Q79" s="51"/>
      <c r="R79" s="51"/>
      <c r="S79" s="51"/>
      <c r="T79" s="51"/>
      <c r="U79" s="51"/>
    </row>
    <row r="80" spans="1:21" ht="12" customHeight="1">
      <c r="A80" s="51"/>
      <c r="B80" s="51"/>
      <c r="C80" s="51"/>
      <c r="D80" s="51"/>
      <c r="E80" s="51"/>
      <c r="F80" s="51"/>
      <c r="G80" s="51"/>
      <c r="H80" s="51"/>
      <c r="I80" s="51"/>
      <c r="J80" s="51"/>
      <c r="K80" s="51"/>
      <c r="L80" s="51"/>
      <c r="M80" s="51"/>
      <c r="N80" s="51"/>
      <c r="O80" s="51"/>
      <c r="P80" s="51"/>
      <c r="Q80" s="51"/>
      <c r="R80" s="51"/>
      <c r="S80" s="51"/>
      <c r="T80" s="51"/>
      <c r="U80" s="51"/>
    </row>
    <row r="81" spans="1:21" ht="12" customHeight="1">
      <c r="A81" s="51"/>
      <c r="B81" s="51"/>
      <c r="C81" s="51"/>
      <c r="D81" s="51"/>
      <c r="E81" s="51"/>
      <c r="F81" s="51"/>
      <c r="G81" s="51"/>
      <c r="H81" s="51"/>
      <c r="I81" s="51"/>
      <c r="J81" s="51"/>
      <c r="K81" s="51"/>
      <c r="L81" s="51"/>
      <c r="M81" s="51"/>
      <c r="N81" s="51"/>
      <c r="O81" s="51"/>
      <c r="P81" s="51"/>
      <c r="Q81" s="51"/>
      <c r="R81" s="51"/>
      <c r="S81" s="51"/>
      <c r="T81" s="51"/>
      <c r="U81" s="51"/>
    </row>
    <row r="82" spans="1:21" ht="12" customHeight="1">
      <c r="A82" s="51"/>
      <c r="B82" s="51"/>
      <c r="C82" s="51"/>
      <c r="D82" s="51"/>
      <c r="E82" s="51"/>
      <c r="F82" s="51"/>
      <c r="G82" s="51"/>
      <c r="H82" s="51"/>
      <c r="I82" s="51"/>
      <c r="J82" s="51"/>
      <c r="K82" s="51"/>
      <c r="L82" s="51"/>
      <c r="M82" s="51"/>
      <c r="N82" s="51"/>
      <c r="O82" s="51"/>
      <c r="P82" s="51"/>
      <c r="Q82" s="51"/>
      <c r="R82" s="51"/>
      <c r="S82" s="51"/>
      <c r="T82" s="51"/>
      <c r="U82" s="51"/>
    </row>
    <row r="83" spans="1:21" ht="12" customHeight="1">
      <c r="A83" s="51"/>
      <c r="B83" s="51"/>
      <c r="C83" s="51"/>
      <c r="D83" s="51"/>
      <c r="E83" s="51"/>
      <c r="F83" s="51"/>
      <c r="G83" s="51"/>
      <c r="H83" s="51"/>
      <c r="I83" s="51"/>
      <c r="J83" s="51"/>
      <c r="K83" s="51"/>
      <c r="L83" s="51"/>
      <c r="M83" s="51"/>
      <c r="N83" s="51"/>
      <c r="O83" s="51"/>
      <c r="P83" s="51"/>
      <c r="Q83" s="51"/>
      <c r="R83" s="51"/>
      <c r="S83" s="51"/>
      <c r="T83" s="51"/>
      <c r="U83" s="51"/>
    </row>
    <row r="84" spans="1:21" ht="12" customHeight="1">
      <c r="A84" s="51"/>
      <c r="B84" s="51"/>
      <c r="C84" s="51"/>
      <c r="D84" s="51"/>
      <c r="E84" s="51"/>
      <c r="F84" s="51"/>
      <c r="G84" s="51"/>
      <c r="H84" s="51"/>
      <c r="I84" s="51"/>
      <c r="J84" s="51"/>
      <c r="K84" s="51"/>
      <c r="L84" s="51"/>
      <c r="M84" s="51"/>
      <c r="N84" s="51"/>
      <c r="O84" s="51"/>
      <c r="P84" s="51"/>
      <c r="Q84" s="51"/>
      <c r="R84" s="51"/>
      <c r="S84" s="51"/>
      <c r="T84" s="51"/>
      <c r="U84" s="51"/>
    </row>
    <row r="85" spans="1:21" ht="12" customHeight="1">
      <c r="A85" s="51"/>
      <c r="B85" s="51"/>
      <c r="C85" s="51"/>
      <c r="D85" s="51"/>
      <c r="E85" s="51"/>
      <c r="F85" s="51"/>
      <c r="G85" s="51"/>
      <c r="H85" s="51"/>
      <c r="I85" s="51"/>
      <c r="J85" s="51"/>
      <c r="K85" s="51"/>
      <c r="L85" s="51"/>
      <c r="M85" s="51"/>
      <c r="N85" s="51"/>
      <c r="O85" s="51"/>
      <c r="P85" s="51"/>
      <c r="Q85" s="51"/>
      <c r="R85" s="51"/>
      <c r="S85" s="51"/>
      <c r="T85" s="51"/>
      <c r="U85" s="51"/>
    </row>
    <row r="86" spans="1:21" ht="12" customHeight="1">
      <c r="A86" s="51"/>
      <c r="B86" s="51"/>
      <c r="C86" s="51"/>
      <c r="D86" s="51"/>
      <c r="E86" s="51"/>
      <c r="F86" s="51"/>
      <c r="G86" s="51"/>
      <c r="H86" s="51"/>
      <c r="I86" s="51"/>
      <c r="J86" s="51"/>
      <c r="K86" s="51"/>
      <c r="L86" s="51"/>
      <c r="M86" s="51"/>
      <c r="N86" s="51"/>
      <c r="O86" s="51"/>
      <c r="P86" s="51"/>
      <c r="Q86" s="51"/>
      <c r="R86" s="51"/>
      <c r="S86" s="51"/>
      <c r="T86" s="51"/>
      <c r="U86" s="51"/>
    </row>
    <row r="87" spans="1:21" ht="12" customHeight="1">
      <c r="A87" s="51"/>
      <c r="B87" s="51"/>
      <c r="C87" s="51"/>
      <c r="D87" s="51"/>
      <c r="E87" s="51"/>
      <c r="F87" s="51"/>
      <c r="G87" s="51"/>
      <c r="H87" s="51"/>
      <c r="I87" s="51"/>
      <c r="J87" s="51"/>
      <c r="K87" s="51"/>
      <c r="L87" s="51"/>
      <c r="M87" s="51"/>
      <c r="N87" s="51"/>
      <c r="O87" s="51"/>
      <c r="P87" s="51"/>
      <c r="Q87" s="51"/>
      <c r="R87" s="51"/>
      <c r="S87" s="51"/>
      <c r="T87" s="51"/>
      <c r="U87" s="51"/>
    </row>
    <row r="88" spans="1:21" ht="12" customHeight="1">
      <c r="A88" s="51"/>
      <c r="B88" s="51"/>
      <c r="C88" s="51"/>
      <c r="D88" s="51"/>
      <c r="E88" s="51"/>
      <c r="F88" s="51"/>
      <c r="G88" s="51"/>
      <c r="H88" s="51"/>
      <c r="I88" s="51"/>
      <c r="J88" s="51"/>
      <c r="K88" s="51"/>
      <c r="L88" s="51"/>
      <c r="M88" s="51"/>
      <c r="N88" s="51"/>
      <c r="O88" s="51"/>
      <c r="P88" s="51"/>
      <c r="Q88" s="51"/>
      <c r="R88" s="51"/>
      <c r="S88" s="51"/>
      <c r="T88" s="51"/>
      <c r="U88" s="51"/>
    </row>
    <row r="89" spans="1:21" ht="12" customHeight="1">
      <c r="A89" s="51"/>
      <c r="B89" s="51"/>
      <c r="C89" s="51"/>
      <c r="D89" s="51"/>
      <c r="E89" s="51"/>
      <c r="F89" s="51"/>
      <c r="G89" s="51"/>
      <c r="H89" s="51"/>
      <c r="I89" s="51"/>
      <c r="J89" s="51"/>
      <c r="K89" s="51"/>
      <c r="L89" s="51"/>
      <c r="M89" s="51"/>
      <c r="N89" s="51"/>
      <c r="O89" s="51"/>
      <c r="P89" s="51"/>
      <c r="Q89" s="51"/>
      <c r="R89" s="51"/>
      <c r="S89" s="51"/>
      <c r="T89" s="51"/>
      <c r="U89" s="51"/>
    </row>
    <row r="90" spans="1:21" ht="12" customHeight="1">
      <c r="A90" s="51"/>
      <c r="B90" s="51"/>
      <c r="C90" s="51"/>
      <c r="D90" s="51"/>
      <c r="E90" s="51"/>
      <c r="F90" s="51"/>
      <c r="G90" s="51"/>
      <c r="H90" s="51"/>
      <c r="I90" s="51"/>
      <c r="J90" s="51"/>
      <c r="K90" s="51"/>
      <c r="L90" s="51"/>
      <c r="M90" s="51"/>
      <c r="N90" s="51"/>
      <c r="O90" s="51"/>
      <c r="P90" s="51"/>
      <c r="Q90" s="51"/>
      <c r="R90" s="51"/>
      <c r="S90" s="51"/>
      <c r="T90" s="51"/>
      <c r="U90" s="51"/>
    </row>
    <row r="91" spans="1:21" ht="12" customHeight="1">
      <c r="A91" s="51"/>
      <c r="B91" s="51"/>
      <c r="C91" s="51"/>
      <c r="D91" s="51"/>
      <c r="E91" s="51"/>
      <c r="F91" s="51"/>
      <c r="G91" s="51"/>
      <c r="H91" s="51"/>
      <c r="I91" s="51"/>
      <c r="J91" s="51"/>
      <c r="K91" s="51"/>
      <c r="L91" s="51"/>
      <c r="M91" s="51"/>
      <c r="N91" s="51"/>
      <c r="O91" s="51"/>
      <c r="P91" s="51"/>
      <c r="Q91" s="51"/>
      <c r="R91" s="51"/>
      <c r="S91" s="51"/>
      <c r="T91" s="51"/>
      <c r="U91" s="51"/>
    </row>
    <row r="92" spans="1:21" ht="12" customHeight="1">
      <c r="A92" s="51"/>
      <c r="B92" s="51"/>
      <c r="C92" s="51"/>
      <c r="D92" s="51"/>
      <c r="E92" s="51"/>
      <c r="F92" s="51"/>
      <c r="G92" s="51"/>
      <c r="H92" s="51"/>
      <c r="I92" s="51"/>
      <c r="J92" s="51"/>
      <c r="K92" s="51"/>
      <c r="L92" s="51"/>
      <c r="M92" s="51"/>
      <c r="N92" s="51"/>
      <c r="O92" s="51"/>
      <c r="P92" s="51"/>
      <c r="Q92" s="51"/>
      <c r="R92" s="51"/>
      <c r="S92" s="51"/>
      <c r="T92" s="51"/>
      <c r="U92" s="51"/>
    </row>
    <row r="93" spans="1:21" ht="12" customHeight="1">
      <c r="A93" s="51"/>
      <c r="B93" s="51"/>
      <c r="C93" s="51"/>
      <c r="D93" s="51"/>
      <c r="E93" s="51"/>
      <c r="F93" s="51"/>
      <c r="G93" s="51"/>
      <c r="H93" s="51"/>
      <c r="I93" s="51"/>
      <c r="J93" s="51"/>
      <c r="K93" s="51"/>
      <c r="L93" s="51"/>
      <c r="M93" s="51"/>
      <c r="N93" s="51"/>
      <c r="O93" s="51"/>
      <c r="P93" s="51"/>
      <c r="Q93" s="51"/>
      <c r="R93" s="51"/>
      <c r="S93" s="51"/>
      <c r="T93" s="51"/>
      <c r="U93" s="51"/>
    </row>
    <row r="94" spans="1:21" ht="12" customHeight="1">
      <c r="A94" s="51"/>
      <c r="B94" s="51"/>
      <c r="C94" s="51"/>
      <c r="D94" s="51"/>
      <c r="E94" s="51"/>
      <c r="F94" s="51"/>
      <c r="G94" s="51"/>
      <c r="H94" s="51"/>
      <c r="I94" s="51"/>
      <c r="J94" s="51"/>
      <c r="K94" s="51"/>
      <c r="L94" s="51"/>
      <c r="M94" s="51"/>
      <c r="N94" s="51"/>
      <c r="O94" s="51"/>
      <c r="P94" s="51"/>
      <c r="Q94" s="51"/>
      <c r="R94" s="51"/>
      <c r="S94" s="51"/>
      <c r="T94" s="51"/>
      <c r="U94" s="51"/>
    </row>
    <row r="95" spans="1:21" ht="12" customHeight="1">
      <c r="A95" s="51"/>
      <c r="B95" s="51"/>
      <c r="C95" s="51"/>
      <c r="D95" s="51"/>
      <c r="E95" s="51"/>
      <c r="F95" s="51"/>
      <c r="G95" s="51"/>
      <c r="H95" s="51"/>
      <c r="I95" s="51"/>
      <c r="J95" s="51"/>
      <c r="K95" s="51"/>
      <c r="L95" s="51"/>
      <c r="M95" s="51"/>
      <c r="N95" s="51"/>
      <c r="O95" s="51"/>
      <c r="P95" s="51"/>
      <c r="Q95" s="51"/>
      <c r="R95" s="51"/>
      <c r="S95" s="51"/>
      <c r="T95" s="51"/>
      <c r="U95" s="51"/>
    </row>
    <row r="96" spans="1:21" ht="12" customHeight="1">
      <c r="A96" s="51"/>
      <c r="B96" s="51"/>
      <c r="C96" s="51"/>
      <c r="D96" s="51"/>
      <c r="E96" s="51"/>
      <c r="F96" s="51"/>
      <c r="G96" s="51"/>
      <c r="H96" s="51"/>
      <c r="I96" s="51"/>
      <c r="J96" s="51"/>
      <c r="K96" s="51"/>
      <c r="L96" s="51"/>
      <c r="M96" s="51"/>
      <c r="N96" s="51"/>
      <c r="O96" s="51"/>
      <c r="P96" s="51"/>
      <c r="Q96" s="51"/>
      <c r="R96" s="51"/>
      <c r="S96" s="51"/>
      <c r="T96" s="51"/>
      <c r="U96" s="51"/>
    </row>
    <row r="97" spans="1:21" ht="12" customHeight="1">
      <c r="A97" s="51"/>
      <c r="B97" s="51"/>
      <c r="C97" s="51"/>
      <c r="D97" s="51"/>
      <c r="E97" s="51"/>
      <c r="F97" s="51"/>
      <c r="G97" s="51"/>
      <c r="H97" s="51"/>
      <c r="I97" s="51"/>
      <c r="J97" s="51"/>
      <c r="K97" s="51"/>
      <c r="L97" s="51"/>
      <c r="M97" s="51"/>
      <c r="N97" s="51"/>
      <c r="O97" s="51"/>
      <c r="P97" s="51"/>
      <c r="Q97" s="51"/>
      <c r="R97" s="51"/>
      <c r="S97" s="51"/>
      <c r="T97" s="51"/>
      <c r="U97" s="51"/>
    </row>
    <row r="98" spans="1:21" ht="12" customHeight="1">
      <c r="A98" s="51"/>
      <c r="B98" s="51"/>
      <c r="C98" s="51"/>
      <c r="D98" s="51"/>
      <c r="E98" s="51"/>
      <c r="F98" s="51"/>
      <c r="G98" s="51"/>
      <c r="H98" s="51"/>
      <c r="I98" s="51"/>
      <c r="J98" s="51"/>
      <c r="K98" s="51"/>
      <c r="L98" s="51"/>
      <c r="M98" s="51"/>
      <c r="N98" s="51"/>
      <c r="O98" s="51"/>
      <c r="P98" s="51"/>
      <c r="Q98" s="51"/>
      <c r="R98" s="51"/>
      <c r="S98" s="51"/>
      <c r="T98" s="51"/>
      <c r="U98" s="51"/>
    </row>
    <row r="99" spans="1:21" ht="12" customHeight="1">
      <c r="A99" s="51"/>
      <c r="B99" s="51"/>
      <c r="C99" s="51"/>
      <c r="D99" s="51"/>
      <c r="E99" s="51"/>
      <c r="F99" s="51"/>
      <c r="G99" s="51"/>
      <c r="H99" s="51"/>
      <c r="I99" s="51"/>
      <c r="J99" s="51"/>
      <c r="K99" s="51"/>
      <c r="L99" s="51"/>
      <c r="M99" s="51"/>
      <c r="N99" s="51"/>
      <c r="O99" s="51"/>
      <c r="P99" s="51"/>
      <c r="Q99" s="51"/>
      <c r="R99" s="51"/>
      <c r="S99" s="51"/>
      <c r="T99" s="51"/>
      <c r="U99" s="51"/>
    </row>
    <row r="100" spans="1:21" ht="12" customHeight="1">
      <c r="A100" s="51"/>
      <c r="B100" s="51"/>
      <c r="C100" s="51"/>
      <c r="D100" s="51"/>
      <c r="E100" s="51"/>
      <c r="F100" s="51"/>
      <c r="G100" s="51"/>
      <c r="H100" s="51"/>
      <c r="I100" s="51"/>
      <c r="J100" s="51"/>
      <c r="K100" s="51"/>
      <c r="L100" s="51"/>
      <c r="M100" s="51"/>
      <c r="N100" s="51"/>
      <c r="O100" s="51"/>
      <c r="P100" s="51"/>
      <c r="Q100" s="51"/>
      <c r="R100" s="51"/>
      <c r="S100" s="51"/>
      <c r="T100" s="51"/>
      <c r="U100" s="51"/>
    </row>
    <row r="101" spans="1:21" ht="12" customHeight="1">
      <c r="A101" s="51"/>
      <c r="B101" s="51"/>
      <c r="C101" s="51"/>
      <c r="D101" s="51"/>
      <c r="E101" s="51"/>
      <c r="F101" s="51"/>
      <c r="G101" s="51"/>
      <c r="H101" s="51"/>
      <c r="I101" s="51"/>
      <c r="J101" s="51"/>
      <c r="K101" s="51"/>
      <c r="L101" s="51"/>
      <c r="M101" s="51"/>
      <c r="N101" s="51"/>
      <c r="O101" s="51"/>
      <c r="P101" s="51"/>
      <c r="Q101" s="51"/>
      <c r="R101" s="51"/>
      <c r="S101" s="51"/>
      <c r="T101" s="51"/>
      <c r="U101" s="51"/>
    </row>
    <row r="102" spans="1:21" ht="12" customHeight="1">
      <c r="A102" s="51"/>
      <c r="B102" s="51"/>
      <c r="C102" s="51"/>
      <c r="D102" s="51"/>
      <c r="E102" s="51"/>
      <c r="F102" s="51"/>
      <c r="G102" s="51"/>
      <c r="H102" s="51"/>
      <c r="I102" s="51"/>
      <c r="J102" s="51"/>
      <c r="K102" s="51"/>
      <c r="L102" s="51"/>
      <c r="M102" s="51"/>
      <c r="N102" s="51"/>
      <c r="O102" s="51"/>
      <c r="P102" s="51"/>
      <c r="Q102" s="51"/>
      <c r="R102" s="51"/>
      <c r="S102" s="51"/>
      <c r="T102" s="51"/>
      <c r="U102" s="51"/>
    </row>
    <row r="103" spans="1:21" ht="12" customHeight="1">
      <c r="A103" s="51"/>
      <c r="B103" s="51"/>
      <c r="C103" s="51"/>
      <c r="D103" s="51"/>
      <c r="E103" s="51"/>
      <c r="F103" s="51"/>
      <c r="G103" s="51"/>
      <c r="H103" s="51"/>
      <c r="I103" s="51"/>
      <c r="J103" s="51"/>
      <c r="K103" s="51"/>
      <c r="L103" s="51"/>
      <c r="M103" s="51"/>
      <c r="N103" s="51"/>
      <c r="O103" s="51"/>
      <c r="P103" s="51"/>
      <c r="Q103" s="51"/>
      <c r="R103" s="51"/>
      <c r="S103" s="51"/>
      <c r="T103" s="51"/>
      <c r="U103" s="51"/>
    </row>
    <row r="104" spans="1:21" ht="12" customHeight="1">
      <c r="A104" s="51"/>
      <c r="B104" s="51"/>
      <c r="C104" s="51"/>
      <c r="D104" s="51"/>
      <c r="E104" s="51"/>
      <c r="F104" s="51"/>
      <c r="G104" s="51"/>
      <c r="H104" s="51"/>
      <c r="I104" s="51"/>
      <c r="J104" s="51"/>
      <c r="K104" s="51"/>
      <c r="L104" s="51"/>
      <c r="M104" s="51"/>
      <c r="N104" s="51"/>
      <c r="O104" s="51"/>
      <c r="P104" s="51"/>
      <c r="Q104" s="51"/>
      <c r="R104" s="51"/>
      <c r="S104" s="51"/>
      <c r="T104" s="51"/>
      <c r="U104" s="51"/>
    </row>
    <row r="105" spans="1:21" ht="12" customHeight="1">
      <c r="A105" s="51"/>
      <c r="B105" s="51"/>
      <c r="C105" s="51"/>
      <c r="D105" s="51"/>
      <c r="E105" s="51"/>
      <c r="F105" s="51"/>
      <c r="G105" s="51"/>
      <c r="H105" s="51"/>
      <c r="I105" s="51"/>
      <c r="J105" s="51"/>
      <c r="K105" s="51"/>
      <c r="L105" s="51"/>
      <c r="M105" s="51"/>
      <c r="N105" s="51"/>
      <c r="O105" s="51"/>
      <c r="P105" s="51"/>
      <c r="Q105" s="51"/>
      <c r="R105" s="51"/>
      <c r="S105" s="51"/>
      <c r="T105" s="51"/>
      <c r="U105" s="51"/>
    </row>
    <row r="106" spans="1:21" ht="12" customHeight="1">
      <c r="A106" s="51"/>
      <c r="B106" s="51"/>
      <c r="C106" s="51"/>
      <c r="D106" s="51"/>
      <c r="E106" s="51"/>
      <c r="F106" s="51"/>
      <c r="G106" s="51"/>
      <c r="H106" s="51"/>
      <c r="I106" s="51"/>
      <c r="J106" s="51"/>
      <c r="K106" s="51"/>
      <c r="L106" s="51"/>
      <c r="M106" s="51"/>
      <c r="N106" s="51"/>
      <c r="O106" s="51"/>
      <c r="P106" s="51"/>
      <c r="Q106" s="51"/>
      <c r="R106" s="51"/>
      <c r="S106" s="51"/>
      <c r="T106" s="51"/>
      <c r="U106" s="51"/>
    </row>
    <row r="107" spans="1:21" ht="12" customHeight="1">
      <c r="A107" s="51"/>
      <c r="B107" s="51"/>
      <c r="C107" s="51"/>
      <c r="D107" s="51"/>
      <c r="E107" s="51"/>
      <c r="F107" s="51"/>
      <c r="G107" s="51"/>
      <c r="H107" s="51"/>
      <c r="I107" s="51"/>
      <c r="J107" s="51"/>
      <c r="K107" s="51"/>
      <c r="L107" s="51"/>
      <c r="M107" s="51"/>
      <c r="N107" s="51"/>
      <c r="O107" s="51"/>
      <c r="P107" s="51"/>
      <c r="Q107" s="51"/>
      <c r="R107" s="51"/>
      <c r="S107" s="51"/>
      <c r="T107" s="51"/>
      <c r="U107" s="51"/>
    </row>
    <row r="108" spans="1:21" ht="12" customHeight="1">
      <c r="A108" s="51"/>
      <c r="B108" s="51"/>
      <c r="C108" s="51"/>
      <c r="D108" s="51"/>
      <c r="E108" s="51"/>
      <c r="F108" s="51"/>
      <c r="G108" s="51"/>
      <c r="H108" s="51"/>
      <c r="I108" s="51"/>
      <c r="J108" s="51"/>
      <c r="K108" s="51"/>
      <c r="L108" s="51"/>
      <c r="M108" s="51"/>
      <c r="N108" s="51"/>
      <c r="O108" s="51"/>
      <c r="P108" s="51"/>
      <c r="Q108" s="51"/>
      <c r="R108" s="51"/>
      <c r="S108" s="51"/>
      <c r="T108" s="51"/>
      <c r="U108" s="51"/>
    </row>
    <row r="109" spans="1:21" ht="12" customHeight="1">
      <c r="A109" s="51"/>
      <c r="B109" s="51"/>
      <c r="C109" s="51"/>
      <c r="D109" s="51"/>
      <c r="E109" s="51"/>
      <c r="F109" s="51"/>
      <c r="G109" s="51"/>
      <c r="H109" s="51"/>
      <c r="I109" s="51"/>
      <c r="J109" s="51"/>
      <c r="K109" s="51"/>
      <c r="L109" s="51"/>
      <c r="M109" s="51"/>
      <c r="N109" s="51"/>
      <c r="O109" s="51"/>
      <c r="P109" s="51"/>
      <c r="Q109" s="51"/>
      <c r="R109" s="51"/>
      <c r="S109" s="51"/>
      <c r="T109" s="51"/>
      <c r="U109" s="51"/>
    </row>
    <row r="110" spans="1:21" ht="12" customHeight="1">
      <c r="A110" s="51"/>
      <c r="B110" s="51"/>
      <c r="C110" s="51"/>
      <c r="D110" s="51"/>
      <c r="E110" s="51"/>
      <c r="F110" s="51"/>
      <c r="G110" s="51"/>
      <c r="H110" s="51"/>
      <c r="I110" s="51"/>
      <c r="J110" s="51"/>
      <c r="K110" s="51"/>
      <c r="L110" s="51"/>
      <c r="M110" s="51"/>
      <c r="N110" s="51"/>
      <c r="O110" s="51"/>
      <c r="P110" s="51"/>
      <c r="Q110" s="51"/>
      <c r="R110" s="51"/>
      <c r="S110" s="51"/>
      <c r="T110" s="51"/>
      <c r="U110" s="51"/>
    </row>
    <row r="111" spans="1:21" ht="12" customHeight="1">
      <c r="A111" s="51"/>
      <c r="B111" s="51"/>
      <c r="C111" s="51"/>
      <c r="D111" s="51"/>
      <c r="E111" s="51"/>
      <c r="F111" s="51"/>
      <c r="G111" s="51"/>
      <c r="H111" s="51"/>
      <c r="I111" s="51"/>
      <c r="J111" s="51"/>
      <c r="K111" s="51"/>
      <c r="L111" s="51"/>
      <c r="M111" s="51"/>
      <c r="N111" s="51"/>
      <c r="O111" s="51"/>
      <c r="P111" s="51"/>
      <c r="Q111" s="51"/>
      <c r="R111" s="51"/>
      <c r="S111" s="51"/>
      <c r="T111" s="51"/>
      <c r="U111" s="51"/>
    </row>
    <row r="112" spans="1:21" ht="12" customHeight="1">
      <c r="A112" s="51"/>
      <c r="B112" s="51"/>
      <c r="C112" s="51"/>
      <c r="D112" s="51"/>
      <c r="E112" s="51"/>
      <c r="F112" s="51"/>
      <c r="G112" s="51"/>
      <c r="H112" s="51"/>
      <c r="I112" s="51"/>
      <c r="J112" s="51"/>
      <c r="K112" s="51"/>
      <c r="L112" s="51"/>
      <c r="M112" s="51"/>
      <c r="N112" s="51"/>
      <c r="O112" s="51"/>
      <c r="P112" s="51"/>
      <c r="Q112" s="51"/>
      <c r="R112" s="51"/>
      <c r="S112" s="51"/>
      <c r="T112" s="51"/>
      <c r="U112" s="51"/>
    </row>
    <row r="113" spans="1:21" ht="12" customHeight="1">
      <c r="A113" s="51"/>
      <c r="B113" s="51"/>
      <c r="C113" s="51"/>
      <c r="D113" s="51"/>
      <c r="E113" s="51"/>
      <c r="F113" s="51"/>
      <c r="G113" s="51"/>
      <c r="H113" s="51"/>
      <c r="I113" s="51"/>
      <c r="J113" s="51"/>
      <c r="K113" s="51"/>
      <c r="L113" s="51"/>
      <c r="M113" s="51"/>
      <c r="N113" s="51"/>
      <c r="O113" s="51"/>
      <c r="P113" s="51"/>
      <c r="Q113" s="51"/>
      <c r="R113" s="51"/>
      <c r="S113" s="51"/>
      <c r="T113" s="51"/>
      <c r="U113" s="51"/>
    </row>
    <row r="114" spans="1:21" ht="12" customHeight="1">
      <c r="A114" s="51"/>
      <c r="B114" s="51"/>
      <c r="C114" s="51"/>
      <c r="D114" s="51"/>
      <c r="E114" s="51"/>
      <c r="F114" s="51"/>
      <c r="G114" s="51"/>
      <c r="H114" s="51"/>
      <c r="I114" s="51"/>
      <c r="J114" s="51"/>
      <c r="K114" s="51"/>
      <c r="L114" s="51"/>
      <c r="M114" s="51"/>
      <c r="N114" s="51"/>
      <c r="O114" s="51"/>
      <c r="P114" s="51"/>
      <c r="Q114" s="51"/>
      <c r="R114" s="51"/>
      <c r="S114" s="51"/>
      <c r="T114" s="51"/>
      <c r="U114" s="51"/>
    </row>
    <row r="115" spans="1:21" ht="12" customHeight="1">
      <c r="A115" s="51"/>
      <c r="B115" s="51"/>
      <c r="C115" s="51"/>
      <c r="D115" s="51"/>
      <c r="E115" s="51"/>
      <c r="F115" s="51"/>
      <c r="G115" s="51"/>
      <c r="H115" s="51"/>
      <c r="I115" s="51"/>
      <c r="J115" s="51"/>
      <c r="K115" s="51"/>
      <c r="L115" s="51"/>
      <c r="M115" s="51"/>
      <c r="N115" s="51"/>
      <c r="O115" s="51"/>
      <c r="P115" s="51"/>
      <c r="Q115" s="51"/>
      <c r="R115" s="51"/>
      <c r="S115" s="51"/>
      <c r="T115" s="51"/>
      <c r="U115" s="51"/>
    </row>
    <row r="116" spans="1:21" ht="12" customHeight="1">
      <c r="A116" s="51"/>
      <c r="B116" s="51"/>
      <c r="C116" s="51"/>
      <c r="D116" s="51"/>
      <c r="E116" s="51"/>
      <c r="F116" s="51"/>
      <c r="G116" s="51"/>
      <c r="H116" s="51"/>
      <c r="I116" s="51"/>
      <c r="J116" s="51"/>
      <c r="K116" s="51"/>
      <c r="L116" s="51"/>
      <c r="M116" s="51"/>
      <c r="N116" s="51"/>
      <c r="O116" s="51"/>
      <c r="P116" s="51"/>
      <c r="Q116" s="51"/>
      <c r="R116" s="51"/>
      <c r="S116" s="51"/>
      <c r="T116" s="51"/>
      <c r="U116" s="51"/>
    </row>
    <row r="117" spans="1:21" ht="12" customHeight="1">
      <c r="A117" s="51"/>
      <c r="B117" s="51"/>
      <c r="C117" s="51"/>
      <c r="D117" s="51"/>
      <c r="E117" s="51"/>
      <c r="F117" s="51"/>
      <c r="G117" s="51"/>
      <c r="H117" s="51"/>
      <c r="I117" s="51"/>
      <c r="J117" s="51"/>
      <c r="K117" s="51"/>
      <c r="L117" s="51"/>
      <c r="M117" s="51"/>
      <c r="N117" s="51"/>
      <c r="O117" s="51"/>
      <c r="P117" s="51"/>
      <c r="Q117" s="51"/>
      <c r="R117" s="51"/>
      <c r="S117" s="51"/>
      <c r="T117" s="51"/>
      <c r="U117" s="51"/>
    </row>
    <row r="118" spans="1:21" ht="12" customHeight="1">
      <c r="A118" s="51"/>
      <c r="B118" s="51"/>
      <c r="C118" s="51"/>
      <c r="D118" s="51"/>
      <c r="E118" s="51"/>
      <c r="F118" s="51"/>
      <c r="G118" s="51"/>
      <c r="H118" s="51"/>
      <c r="I118" s="51"/>
      <c r="J118" s="51"/>
      <c r="K118" s="51"/>
      <c r="L118" s="51"/>
      <c r="M118" s="51"/>
      <c r="N118" s="51"/>
      <c r="O118" s="51"/>
      <c r="P118" s="51"/>
      <c r="Q118" s="51"/>
      <c r="R118" s="51"/>
      <c r="S118" s="51"/>
      <c r="T118" s="51"/>
      <c r="U118" s="51"/>
    </row>
    <row r="119" spans="1:21" ht="12" customHeight="1">
      <c r="A119" s="51"/>
      <c r="B119" s="51"/>
      <c r="C119" s="51"/>
      <c r="D119" s="51"/>
      <c r="E119" s="51"/>
      <c r="F119" s="51"/>
      <c r="G119" s="51"/>
      <c r="H119" s="51"/>
      <c r="I119" s="51"/>
      <c r="J119" s="51"/>
      <c r="K119" s="51"/>
      <c r="L119" s="51"/>
      <c r="M119" s="51"/>
      <c r="N119" s="51"/>
      <c r="O119" s="51"/>
      <c r="P119" s="51"/>
      <c r="Q119" s="51"/>
      <c r="R119" s="51"/>
      <c r="S119" s="51"/>
      <c r="T119" s="51"/>
      <c r="U119" s="51"/>
    </row>
    <row r="120" spans="1:21" ht="12" customHeight="1">
      <c r="A120" s="51"/>
      <c r="B120" s="51"/>
      <c r="C120" s="51"/>
      <c r="D120" s="51"/>
      <c r="E120" s="51"/>
      <c r="F120" s="51"/>
      <c r="G120" s="51"/>
      <c r="H120" s="51"/>
      <c r="I120" s="51"/>
      <c r="J120" s="51"/>
      <c r="K120" s="51"/>
      <c r="L120" s="51"/>
      <c r="M120" s="51"/>
      <c r="N120" s="51"/>
      <c r="O120" s="51"/>
      <c r="P120" s="51"/>
      <c r="Q120" s="51"/>
      <c r="R120" s="51"/>
      <c r="S120" s="51"/>
      <c r="T120" s="51"/>
      <c r="U120" s="51"/>
    </row>
    <row r="121" spans="1:21" ht="12" customHeight="1">
      <c r="A121" s="51"/>
      <c r="B121" s="51"/>
      <c r="C121" s="51"/>
      <c r="D121" s="51"/>
      <c r="E121" s="51"/>
      <c r="F121" s="51"/>
      <c r="G121" s="51"/>
      <c r="H121" s="51"/>
      <c r="I121" s="51"/>
      <c r="J121" s="51"/>
      <c r="K121" s="51"/>
      <c r="L121" s="51"/>
      <c r="M121" s="51"/>
      <c r="N121" s="51"/>
      <c r="O121" s="51"/>
      <c r="P121" s="51"/>
      <c r="Q121" s="51"/>
      <c r="R121" s="51"/>
      <c r="S121" s="51"/>
      <c r="T121" s="51"/>
      <c r="U121" s="51"/>
    </row>
    <row r="122" spans="1:21" ht="12" customHeight="1">
      <c r="A122" s="51"/>
      <c r="B122" s="51"/>
      <c r="C122" s="51"/>
      <c r="D122" s="51"/>
      <c r="E122" s="51"/>
      <c r="F122" s="51"/>
      <c r="G122" s="51"/>
      <c r="H122" s="51"/>
      <c r="I122" s="51"/>
      <c r="J122" s="51"/>
      <c r="K122" s="51"/>
      <c r="L122" s="51"/>
      <c r="M122" s="51"/>
      <c r="N122" s="51"/>
      <c r="O122" s="51"/>
      <c r="P122" s="51"/>
      <c r="Q122" s="51"/>
      <c r="R122" s="51"/>
      <c r="S122" s="51"/>
      <c r="T122" s="51"/>
      <c r="U122" s="51"/>
    </row>
    <row r="123" spans="1:21" ht="12" customHeight="1">
      <c r="A123" s="51"/>
      <c r="B123" s="51"/>
      <c r="C123" s="51"/>
      <c r="D123" s="51"/>
      <c r="E123" s="51"/>
      <c r="F123" s="51"/>
      <c r="G123" s="51"/>
      <c r="H123" s="51"/>
      <c r="I123" s="51"/>
      <c r="J123" s="51"/>
      <c r="K123" s="51"/>
      <c r="L123" s="51"/>
      <c r="M123" s="51"/>
      <c r="N123" s="51"/>
      <c r="O123" s="51"/>
      <c r="P123" s="51"/>
      <c r="Q123" s="51"/>
      <c r="R123" s="51"/>
      <c r="S123" s="51"/>
      <c r="T123" s="51"/>
      <c r="U123" s="51"/>
    </row>
    <row r="124" spans="1:21" ht="12" customHeight="1">
      <c r="A124" s="51"/>
      <c r="B124" s="51"/>
      <c r="C124" s="51"/>
      <c r="D124" s="51"/>
      <c r="E124" s="51"/>
      <c r="F124" s="51"/>
      <c r="G124" s="51"/>
      <c r="H124" s="51"/>
      <c r="I124" s="51"/>
      <c r="J124" s="51"/>
      <c r="K124" s="51"/>
      <c r="L124" s="51"/>
      <c r="M124" s="51"/>
      <c r="N124" s="51"/>
      <c r="O124" s="51"/>
      <c r="P124" s="51"/>
      <c r="Q124" s="51"/>
      <c r="R124" s="51"/>
      <c r="S124" s="51"/>
      <c r="T124" s="51"/>
      <c r="U124" s="51"/>
    </row>
    <row r="125" spans="1:21" ht="12" customHeight="1">
      <c r="A125" s="51"/>
      <c r="B125" s="51"/>
      <c r="C125" s="51"/>
      <c r="D125" s="51"/>
      <c r="E125" s="51"/>
      <c r="F125" s="51"/>
      <c r="G125" s="51"/>
      <c r="H125" s="51"/>
      <c r="I125" s="51"/>
      <c r="J125" s="51"/>
      <c r="K125" s="51"/>
      <c r="L125" s="51"/>
      <c r="M125" s="51"/>
      <c r="N125" s="51"/>
      <c r="O125" s="51"/>
      <c r="P125" s="51"/>
      <c r="Q125" s="51"/>
      <c r="R125" s="51"/>
      <c r="S125" s="51"/>
      <c r="T125" s="51"/>
      <c r="U125" s="51"/>
    </row>
    <row r="126" spans="1:21" ht="12" customHeight="1">
      <c r="A126" s="51"/>
      <c r="B126" s="51"/>
      <c r="C126" s="51"/>
      <c r="D126" s="51"/>
      <c r="E126" s="51"/>
      <c r="F126" s="51"/>
      <c r="G126" s="51"/>
      <c r="H126" s="51"/>
      <c r="I126" s="51"/>
      <c r="J126" s="51"/>
      <c r="K126" s="51"/>
      <c r="L126" s="51"/>
      <c r="M126" s="51"/>
      <c r="N126" s="51"/>
      <c r="O126" s="51"/>
      <c r="P126" s="51"/>
      <c r="Q126" s="51"/>
      <c r="R126" s="51"/>
      <c r="S126" s="51"/>
      <c r="T126" s="51"/>
      <c r="U126" s="51"/>
    </row>
    <row r="127" spans="1:21" ht="12" customHeight="1">
      <c r="A127" s="51"/>
      <c r="B127" s="51"/>
      <c r="C127" s="51"/>
      <c r="D127" s="51"/>
      <c r="E127" s="51"/>
      <c r="F127" s="51"/>
      <c r="G127" s="51"/>
      <c r="H127" s="51"/>
      <c r="I127" s="51"/>
      <c r="J127" s="51"/>
      <c r="K127" s="51"/>
      <c r="L127" s="51"/>
      <c r="M127" s="51"/>
      <c r="N127" s="51"/>
      <c r="O127" s="51"/>
      <c r="P127" s="51"/>
      <c r="Q127" s="51"/>
      <c r="R127" s="51"/>
      <c r="S127" s="51"/>
      <c r="T127" s="51"/>
      <c r="U127" s="51"/>
    </row>
    <row r="128" spans="1:21" ht="12" customHeight="1">
      <c r="A128" s="51"/>
      <c r="B128" s="51"/>
      <c r="C128" s="51"/>
      <c r="D128" s="51"/>
      <c r="E128" s="51"/>
      <c r="F128" s="51"/>
      <c r="G128" s="51"/>
      <c r="H128" s="51"/>
      <c r="I128" s="51"/>
      <c r="J128" s="51"/>
      <c r="K128" s="51"/>
      <c r="L128" s="51"/>
      <c r="M128" s="51"/>
      <c r="N128" s="51"/>
      <c r="O128" s="51"/>
      <c r="P128" s="51"/>
      <c r="Q128" s="51"/>
      <c r="R128" s="51"/>
      <c r="S128" s="51"/>
      <c r="T128" s="51"/>
      <c r="U128" s="51"/>
    </row>
    <row r="129" spans="1:21" ht="12" customHeight="1">
      <c r="A129" s="51"/>
      <c r="B129" s="51"/>
      <c r="C129" s="51"/>
      <c r="D129" s="51"/>
      <c r="E129" s="51"/>
      <c r="F129" s="51"/>
      <c r="G129" s="51"/>
      <c r="H129" s="51"/>
      <c r="I129" s="51"/>
      <c r="J129" s="51"/>
      <c r="K129" s="51"/>
      <c r="L129" s="51"/>
      <c r="M129" s="51"/>
      <c r="N129" s="51"/>
      <c r="O129" s="51"/>
      <c r="P129" s="51"/>
      <c r="Q129" s="51"/>
      <c r="R129" s="51"/>
      <c r="S129" s="51"/>
      <c r="T129" s="51"/>
      <c r="U129" s="51"/>
    </row>
    <row r="130" spans="1:21" ht="12" customHeight="1">
      <c r="A130" s="51"/>
      <c r="B130" s="51"/>
      <c r="C130" s="51"/>
      <c r="D130" s="51"/>
      <c r="E130" s="51"/>
      <c r="F130" s="51"/>
      <c r="G130" s="51"/>
      <c r="H130" s="51"/>
      <c r="I130" s="51"/>
      <c r="J130" s="51"/>
      <c r="K130" s="51"/>
      <c r="L130" s="51"/>
      <c r="M130" s="51"/>
      <c r="N130" s="51"/>
      <c r="O130" s="51"/>
      <c r="P130" s="51"/>
      <c r="Q130" s="51"/>
      <c r="R130" s="51"/>
      <c r="S130" s="51"/>
      <c r="T130" s="51"/>
      <c r="U130" s="51"/>
    </row>
    <row r="131" spans="1:21" ht="12" customHeight="1">
      <c r="A131" s="51"/>
      <c r="B131" s="51"/>
      <c r="C131" s="51"/>
      <c r="D131" s="51"/>
      <c r="E131" s="51"/>
      <c r="F131" s="51"/>
      <c r="G131" s="51"/>
      <c r="H131" s="51"/>
      <c r="I131" s="51"/>
      <c r="J131" s="51"/>
      <c r="K131" s="51"/>
      <c r="L131" s="51"/>
      <c r="M131" s="51"/>
      <c r="N131" s="51"/>
      <c r="O131" s="51"/>
      <c r="P131" s="51"/>
      <c r="Q131" s="51"/>
      <c r="R131" s="51"/>
      <c r="S131" s="51"/>
      <c r="T131" s="51"/>
      <c r="U131" s="51"/>
    </row>
    <row r="132" spans="1:21" ht="12" customHeight="1">
      <c r="A132" s="51"/>
      <c r="B132" s="51"/>
      <c r="C132" s="51"/>
      <c r="D132" s="51"/>
      <c r="E132" s="51"/>
      <c r="F132" s="51"/>
      <c r="G132" s="51"/>
      <c r="H132" s="51"/>
      <c r="I132" s="51"/>
      <c r="J132" s="51"/>
      <c r="K132" s="51"/>
      <c r="L132" s="51"/>
      <c r="M132" s="51"/>
      <c r="N132" s="51"/>
      <c r="O132" s="51"/>
      <c r="P132" s="51"/>
      <c r="Q132" s="51"/>
      <c r="R132" s="51"/>
      <c r="S132" s="51"/>
      <c r="T132" s="51"/>
      <c r="U132" s="51"/>
    </row>
    <row r="133" spans="1:21" ht="12" customHeight="1">
      <c r="A133" s="51"/>
      <c r="B133" s="51"/>
      <c r="C133" s="51"/>
      <c r="D133" s="51"/>
      <c r="E133" s="51"/>
      <c r="F133" s="51"/>
      <c r="G133" s="51"/>
      <c r="H133" s="51"/>
      <c r="I133" s="51"/>
      <c r="J133" s="51"/>
      <c r="K133" s="51"/>
      <c r="L133" s="51"/>
      <c r="M133" s="51"/>
      <c r="N133" s="51"/>
      <c r="O133" s="51"/>
      <c r="P133" s="51"/>
      <c r="Q133" s="51"/>
      <c r="R133" s="51"/>
      <c r="S133" s="51"/>
      <c r="T133" s="51"/>
      <c r="U133" s="51"/>
    </row>
    <row r="134" spans="1:21" ht="12" customHeight="1">
      <c r="A134" s="51"/>
      <c r="B134" s="51"/>
      <c r="C134" s="51"/>
      <c r="D134" s="51"/>
      <c r="E134" s="51"/>
      <c r="F134" s="51"/>
      <c r="G134" s="51"/>
      <c r="H134" s="51"/>
      <c r="I134" s="51"/>
      <c r="J134" s="51"/>
      <c r="K134" s="51"/>
      <c r="L134" s="51"/>
      <c r="M134" s="51"/>
      <c r="N134" s="51"/>
      <c r="O134" s="51"/>
      <c r="P134" s="51"/>
      <c r="Q134" s="51"/>
      <c r="R134" s="51"/>
      <c r="S134" s="51"/>
      <c r="T134" s="51"/>
      <c r="U134" s="51"/>
    </row>
    <row r="135" spans="1:21" ht="12" customHeight="1">
      <c r="A135" s="51"/>
      <c r="B135" s="51"/>
      <c r="C135" s="51"/>
      <c r="D135" s="51"/>
      <c r="E135" s="51"/>
      <c r="F135" s="51"/>
      <c r="G135" s="51"/>
      <c r="H135" s="51"/>
      <c r="I135" s="51"/>
      <c r="J135" s="51"/>
      <c r="K135" s="51"/>
      <c r="L135" s="51"/>
      <c r="M135" s="51"/>
      <c r="N135" s="51"/>
      <c r="O135" s="51"/>
      <c r="P135" s="51"/>
      <c r="Q135" s="51"/>
      <c r="R135" s="51"/>
      <c r="S135" s="51"/>
      <c r="T135" s="51"/>
      <c r="U135" s="51"/>
    </row>
    <row r="136" spans="1:21" ht="12" customHeight="1">
      <c r="A136" s="51"/>
      <c r="B136" s="51"/>
      <c r="C136" s="51"/>
      <c r="D136" s="51"/>
      <c r="E136" s="51"/>
      <c r="F136" s="51"/>
      <c r="G136" s="51"/>
      <c r="H136" s="51"/>
      <c r="I136" s="51"/>
      <c r="J136" s="51"/>
      <c r="K136" s="51"/>
      <c r="L136" s="51"/>
      <c r="M136" s="51"/>
      <c r="N136" s="51"/>
      <c r="O136" s="51"/>
      <c r="P136" s="51"/>
      <c r="Q136" s="51"/>
      <c r="R136" s="51"/>
      <c r="S136" s="51"/>
      <c r="T136" s="51"/>
      <c r="U136" s="51"/>
    </row>
    <row r="137" spans="1:21" ht="12" customHeight="1">
      <c r="A137" s="51"/>
      <c r="B137" s="51"/>
      <c r="C137" s="51"/>
      <c r="D137" s="51"/>
      <c r="E137" s="51"/>
      <c r="F137" s="51"/>
      <c r="G137" s="51"/>
      <c r="H137" s="51"/>
      <c r="I137" s="51"/>
      <c r="J137" s="51"/>
      <c r="K137" s="51"/>
      <c r="L137" s="51"/>
      <c r="M137" s="51"/>
      <c r="N137" s="51"/>
      <c r="O137" s="51"/>
      <c r="P137" s="51"/>
      <c r="Q137" s="51"/>
      <c r="R137" s="51"/>
      <c r="S137" s="51"/>
      <c r="T137" s="51"/>
      <c r="U137" s="51"/>
    </row>
    <row r="138" spans="1:21" ht="12" customHeight="1">
      <c r="A138" s="51"/>
      <c r="B138" s="51"/>
      <c r="C138" s="51"/>
      <c r="D138" s="51"/>
      <c r="E138" s="51"/>
      <c r="F138" s="51"/>
      <c r="G138" s="51"/>
      <c r="H138" s="51"/>
      <c r="I138" s="51"/>
      <c r="J138" s="51"/>
      <c r="K138" s="51"/>
      <c r="L138" s="51"/>
      <c r="M138" s="51"/>
      <c r="N138" s="51"/>
      <c r="O138" s="51"/>
      <c r="P138" s="51"/>
      <c r="Q138" s="51"/>
      <c r="R138" s="51"/>
      <c r="S138" s="51"/>
      <c r="T138" s="51"/>
      <c r="U138" s="51"/>
    </row>
    <row r="139" spans="1:21" ht="12" customHeight="1">
      <c r="A139" s="51"/>
      <c r="B139" s="51"/>
      <c r="C139" s="51"/>
      <c r="D139" s="51"/>
      <c r="E139" s="51"/>
      <c r="F139" s="51"/>
      <c r="G139" s="51"/>
      <c r="H139" s="51"/>
      <c r="I139" s="51"/>
      <c r="J139" s="51"/>
      <c r="K139" s="51"/>
      <c r="L139" s="51"/>
      <c r="M139" s="51"/>
      <c r="N139" s="51"/>
      <c r="O139" s="51"/>
      <c r="P139" s="51"/>
      <c r="Q139" s="51"/>
      <c r="R139" s="51"/>
      <c r="S139" s="51"/>
      <c r="T139" s="51"/>
      <c r="U139" s="51"/>
    </row>
    <row r="140" spans="1:21" ht="12" customHeight="1">
      <c r="A140" s="51"/>
      <c r="B140" s="51"/>
      <c r="C140" s="51"/>
      <c r="D140" s="51"/>
      <c r="E140" s="51"/>
      <c r="F140" s="51"/>
      <c r="G140" s="51"/>
      <c r="H140" s="51"/>
      <c r="I140" s="51"/>
      <c r="J140" s="51"/>
      <c r="K140" s="51"/>
      <c r="L140" s="51"/>
      <c r="M140" s="51"/>
      <c r="N140" s="51"/>
      <c r="O140" s="51"/>
      <c r="P140" s="51"/>
      <c r="Q140" s="51"/>
      <c r="R140" s="51"/>
      <c r="S140" s="51"/>
      <c r="T140" s="51"/>
      <c r="U140" s="51"/>
    </row>
    <row r="141" spans="1:21" ht="12" customHeight="1">
      <c r="A141" s="51"/>
      <c r="B141" s="51"/>
      <c r="C141" s="51"/>
      <c r="D141" s="51"/>
      <c r="E141" s="51"/>
      <c r="F141" s="51"/>
      <c r="G141" s="51"/>
      <c r="H141" s="51"/>
      <c r="I141" s="51"/>
      <c r="J141" s="51"/>
      <c r="K141" s="51"/>
      <c r="L141" s="51"/>
      <c r="M141" s="51"/>
      <c r="N141" s="51"/>
      <c r="O141" s="51"/>
      <c r="P141" s="51"/>
      <c r="Q141" s="51"/>
      <c r="R141" s="51"/>
      <c r="S141" s="51"/>
      <c r="T141" s="51"/>
      <c r="U141" s="51"/>
    </row>
    <row r="142" spans="1:21" ht="12" customHeight="1">
      <c r="A142" s="51"/>
      <c r="B142" s="51"/>
      <c r="C142" s="51"/>
      <c r="D142" s="51"/>
      <c r="E142" s="51"/>
      <c r="F142" s="51"/>
      <c r="G142" s="51"/>
      <c r="H142" s="51"/>
      <c r="I142" s="51"/>
      <c r="J142" s="51"/>
      <c r="K142" s="51"/>
      <c r="L142" s="51"/>
      <c r="M142" s="51"/>
      <c r="N142" s="51"/>
      <c r="O142" s="51"/>
      <c r="P142" s="51"/>
      <c r="Q142" s="51"/>
      <c r="R142" s="51"/>
      <c r="S142" s="51"/>
      <c r="T142" s="51"/>
      <c r="U142" s="51"/>
    </row>
    <row r="143" spans="1:21" ht="12" customHeight="1">
      <c r="A143" s="51"/>
      <c r="B143" s="51"/>
      <c r="C143" s="51"/>
      <c r="D143" s="51"/>
      <c r="E143" s="51"/>
      <c r="F143" s="51"/>
      <c r="G143" s="51"/>
      <c r="H143" s="51"/>
      <c r="I143" s="51"/>
      <c r="J143" s="51"/>
      <c r="K143" s="51"/>
      <c r="L143" s="51"/>
      <c r="M143" s="51"/>
      <c r="N143" s="51"/>
      <c r="O143" s="51"/>
      <c r="P143" s="51"/>
      <c r="Q143" s="51"/>
      <c r="R143" s="51"/>
      <c r="S143" s="51"/>
      <c r="T143" s="51"/>
      <c r="U143" s="51"/>
    </row>
    <row r="144" spans="1:21" ht="12" customHeight="1">
      <c r="A144" s="51"/>
      <c r="B144" s="51"/>
      <c r="C144" s="51"/>
      <c r="D144" s="51"/>
      <c r="E144" s="51"/>
      <c r="F144" s="51"/>
      <c r="G144" s="51"/>
      <c r="H144" s="51"/>
      <c r="I144" s="51"/>
      <c r="J144" s="51"/>
      <c r="K144" s="51"/>
      <c r="L144" s="51"/>
      <c r="M144" s="51"/>
      <c r="N144" s="51"/>
      <c r="O144" s="51"/>
      <c r="P144" s="51"/>
      <c r="Q144" s="51"/>
      <c r="R144" s="51"/>
      <c r="S144" s="51"/>
      <c r="T144" s="51"/>
      <c r="U144" s="51"/>
    </row>
    <row r="145" spans="1:21" ht="12" customHeight="1">
      <c r="A145" s="51"/>
      <c r="B145" s="51"/>
      <c r="C145" s="51"/>
      <c r="D145" s="51"/>
      <c r="E145" s="51"/>
      <c r="F145" s="51"/>
      <c r="G145" s="51"/>
      <c r="H145" s="51"/>
      <c r="I145" s="51"/>
      <c r="J145" s="51"/>
      <c r="K145" s="51"/>
      <c r="L145" s="51"/>
      <c r="M145" s="51"/>
      <c r="N145" s="51"/>
      <c r="O145" s="51"/>
      <c r="P145" s="51"/>
      <c r="Q145" s="51"/>
      <c r="R145" s="51"/>
      <c r="S145" s="51"/>
      <c r="T145" s="51"/>
      <c r="U145" s="51"/>
    </row>
    <row r="146" spans="1:21" ht="12" customHeight="1">
      <c r="A146" s="51"/>
      <c r="B146" s="51"/>
      <c r="C146" s="51"/>
      <c r="D146" s="51"/>
      <c r="E146" s="51"/>
      <c r="F146" s="51"/>
      <c r="G146" s="51"/>
      <c r="H146" s="51"/>
      <c r="I146" s="51"/>
      <c r="J146" s="51"/>
      <c r="K146" s="51"/>
      <c r="L146" s="51"/>
      <c r="M146" s="51"/>
      <c r="N146" s="51"/>
      <c r="O146" s="51"/>
      <c r="P146" s="51"/>
      <c r="Q146" s="51"/>
      <c r="R146" s="51"/>
      <c r="S146" s="51"/>
      <c r="T146" s="51"/>
      <c r="U146" s="51"/>
    </row>
    <row r="147" spans="1:21" ht="12" customHeight="1">
      <c r="A147" s="51"/>
      <c r="B147" s="51"/>
      <c r="C147" s="51"/>
      <c r="D147" s="51"/>
      <c r="E147" s="51"/>
      <c r="F147" s="51"/>
      <c r="G147" s="51"/>
      <c r="H147" s="51"/>
      <c r="I147" s="51"/>
      <c r="J147" s="51"/>
      <c r="K147" s="51"/>
      <c r="L147" s="51"/>
      <c r="M147" s="51"/>
      <c r="N147" s="51"/>
      <c r="O147" s="51"/>
      <c r="P147" s="51"/>
      <c r="Q147" s="51"/>
      <c r="R147" s="51"/>
      <c r="S147" s="51"/>
      <c r="T147" s="51"/>
      <c r="U147" s="51"/>
    </row>
    <row r="148" spans="1:21" ht="12" customHeight="1">
      <c r="A148" s="51"/>
      <c r="B148" s="51"/>
      <c r="C148" s="51"/>
      <c r="D148" s="51"/>
      <c r="E148" s="51"/>
      <c r="F148" s="51"/>
      <c r="G148" s="51"/>
      <c r="H148" s="51"/>
      <c r="I148" s="51"/>
      <c r="J148" s="51"/>
      <c r="K148" s="51"/>
      <c r="L148" s="51"/>
      <c r="M148" s="51"/>
      <c r="N148" s="51"/>
      <c r="O148" s="51"/>
      <c r="P148" s="51"/>
      <c r="Q148" s="51"/>
      <c r="R148" s="51"/>
      <c r="S148" s="51"/>
      <c r="T148" s="51"/>
      <c r="U148" s="51"/>
    </row>
    <row r="149" spans="1:21" ht="12" customHeight="1">
      <c r="A149" s="51"/>
      <c r="B149" s="51"/>
      <c r="C149" s="51"/>
      <c r="D149" s="51"/>
      <c r="E149" s="51"/>
      <c r="F149" s="51"/>
      <c r="G149" s="51"/>
      <c r="H149" s="51"/>
      <c r="I149" s="51"/>
      <c r="J149" s="51"/>
      <c r="K149" s="51"/>
      <c r="L149" s="51"/>
      <c r="M149" s="51"/>
      <c r="N149" s="51"/>
      <c r="O149" s="51"/>
      <c r="P149" s="51"/>
      <c r="Q149" s="51"/>
      <c r="R149" s="51"/>
      <c r="S149" s="51"/>
      <c r="T149" s="51"/>
      <c r="U149" s="51"/>
    </row>
    <row r="150" spans="1:21" ht="12" customHeight="1">
      <c r="A150" s="51"/>
      <c r="B150" s="51"/>
      <c r="C150" s="51"/>
      <c r="D150" s="51"/>
      <c r="E150" s="51"/>
      <c r="F150" s="51"/>
      <c r="G150" s="51"/>
      <c r="H150" s="51"/>
      <c r="I150" s="51"/>
      <c r="J150" s="51"/>
      <c r="K150" s="51"/>
      <c r="L150" s="51"/>
      <c r="M150" s="51"/>
      <c r="N150" s="51"/>
      <c r="O150" s="51"/>
      <c r="P150" s="51"/>
      <c r="Q150" s="51"/>
      <c r="R150" s="51"/>
      <c r="S150" s="51"/>
      <c r="T150" s="51"/>
      <c r="U150" s="51"/>
    </row>
    <row r="151" spans="1:21" ht="12" customHeight="1">
      <c r="A151" s="51"/>
      <c r="B151" s="51"/>
      <c r="C151" s="51"/>
      <c r="D151" s="51"/>
      <c r="E151" s="51"/>
      <c r="F151" s="51"/>
      <c r="G151" s="51"/>
      <c r="H151" s="51"/>
      <c r="I151" s="51"/>
      <c r="J151" s="51"/>
      <c r="K151" s="51"/>
      <c r="L151" s="51"/>
      <c r="M151" s="51"/>
      <c r="N151" s="51"/>
      <c r="O151" s="51"/>
      <c r="P151" s="51"/>
      <c r="Q151" s="51"/>
      <c r="R151" s="51"/>
      <c r="S151" s="51"/>
      <c r="T151" s="51"/>
      <c r="U151" s="51"/>
    </row>
    <row r="152" spans="1:21" ht="12" customHeight="1">
      <c r="A152" s="51"/>
      <c r="B152" s="51"/>
      <c r="C152" s="51"/>
      <c r="D152" s="51"/>
      <c r="E152" s="51"/>
      <c r="F152" s="51"/>
      <c r="G152" s="51"/>
      <c r="H152" s="51"/>
      <c r="I152" s="51"/>
      <c r="J152" s="51"/>
      <c r="K152" s="51"/>
      <c r="L152" s="51"/>
      <c r="M152" s="51"/>
      <c r="N152" s="51"/>
      <c r="O152" s="51"/>
      <c r="P152" s="51"/>
      <c r="Q152" s="51"/>
      <c r="R152" s="51"/>
      <c r="S152" s="51"/>
      <c r="T152" s="51"/>
      <c r="U152" s="51"/>
    </row>
    <row r="153" spans="1:21" ht="12" customHeight="1">
      <c r="A153" s="51"/>
      <c r="B153" s="51"/>
      <c r="C153" s="51"/>
      <c r="D153" s="51"/>
      <c r="E153" s="51"/>
      <c r="F153" s="51"/>
      <c r="G153" s="51"/>
      <c r="H153" s="51"/>
      <c r="I153" s="51"/>
      <c r="J153" s="51"/>
      <c r="K153" s="51"/>
      <c r="L153" s="51"/>
      <c r="M153" s="51"/>
      <c r="N153" s="51"/>
      <c r="O153" s="51"/>
      <c r="P153" s="51"/>
      <c r="Q153" s="51"/>
      <c r="R153" s="51"/>
      <c r="S153" s="51"/>
      <c r="T153" s="51"/>
      <c r="U153" s="51"/>
    </row>
    <row r="154" spans="1:21" ht="12" customHeight="1">
      <c r="A154" s="51"/>
      <c r="B154" s="51"/>
      <c r="C154" s="51"/>
      <c r="D154" s="51"/>
      <c r="E154" s="51"/>
      <c r="F154" s="51"/>
      <c r="G154" s="51"/>
      <c r="H154" s="51"/>
      <c r="I154" s="51"/>
      <c r="J154" s="51"/>
      <c r="K154" s="51"/>
      <c r="L154" s="51"/>
      <c r="M154" s="51"/>
      <c r="N154" s="51"/>
      <c r="O154" s="51"/>
      <c r="P154" s="51"/>
      <c r="Q154" s="51"/>
      <c r="R154" s="51"/>
      <c r="S154" s="51"/>
      <c r="T154" s="51"/>
      <c r="U154" s="51"/>
    </row>
    <row r="155" spans="1:21" ht="12" customHeight="1">
      <c r="A155" s="51"/>
      <c r="B155" s="51"/>
      <c r="C155" s="51"/>
      <c r="D155" s="51"/>
      <c r="E155" s="51"/>
      <c r="F155" s="51"/>
      <c r="G155" s="51"/>
      <c r="H155" s="51"/>
      <c r="I155" s="51"/>
      <c r="J155" s="51"/>
      <c r="K155" s="51"/>
      <c r="L155" s="51"/>
      <c r="M155" s="51"/>
      <c r="N155" s="51"/>
      <c r="O155" s="51"/>
      <c r="P155" s="51"/>
      <c r="Q155" s="51"/>
      <c r="R155" s="51"/>
      <c r="S155" s="51"/>
      <c r="T155" s="51"/>
      <c r="U155" s="51"/>
    </row>
    <row r="156" spans="1:21" ht="12" customHeight="1">
      <c r="A156" s="51"/>
      <c r="B156" s="51"/>
      <c r="C156" s="51"/>
      <c r="D156" s="51"/>
      <c r="E156" s="51"/>
      <c r="F156" s="51"/>
      <c r="G156" s="51"/>
      <c r="H156" s="51"/>
      <c r="I156" s="51"/>
      <c r="J156" s="51"/>
      <c r="K156" s="51"/>
      <c r="L156" s="51"/>
      <c r="M156" s="51"/>
      <c r="N156" s="51"/>
      <c r="O156" s="51"/>
      <c r="P156" s="51"/>
      <c r="Q156" s="51"/>
      <c r="R156" s="51"/>
      <c r="S156" s="51"/>
      <c r="T156" s="51"/>
      <c r="U156" s="51"/>
    </row>
    <row r="157" spans="1:21" ht="12" customHeight="1">
      <c r="A157" s="51"/>
      <c r="B157" s="51"/>
      <c r="C157" s="51"/>
      <c r="D157" s="51"/>
      <c r="E157" s="51"/>
      <c r="F157" s="51"/>
      <c r="G157" s="51"/>
      <c r="H157" s="51"/>
      <c r="I157" s="51"/>
      <c r="J157" s="51"/>
      <c r="K157" s="51"/>
      <c r="L157" s="51"/>
      <c r="M157" s="51"/>
      <c r="N157" s="51"/>
      <c r="O157" s="51"/>
      <c r="P157" s="51"/>
      <c r="Q157" s="51"/>
      <c r="R157" s="51"/>
      <c r="S157" s="51"/>
      <c r="T157" s="51"/>
      <c r="U157" s="51"/>
    </row>
    <row r="158" spans="1:21" ht="12" customHeight="1">
      <c r="A158" s="51"/>
      <c r="B158" s="51"/>
      <c r="C158" s="51"/>
      <c r="D158" s="51"/>
      <c r="E158" s="51"/>
      <c r="F158" s="51"/>
      <c r="G158" s="51"/>
      <c r="H158" s="51"/>
      <c r="I158" s="51"/>
      <c r="J158" s="51"/>
      <c r="K158" s="51"/>
      <c r="L158" s="51"/>
      <c r="M158" s="51"/>
      <c r="N158" s="51"/>
      <c r="O158" s="51"/>
      <c r="P158" s="51"/>
      <c r="Q158" s="51"/>
      <c r="R158" s="51"/>
      <c r="S158" s="51"/>
      <c r="T158" s="51"/>
      <c r="U158" s="51"/>
    </row>
    <row r="159" spans="1:21" ht="12" customHeight="1">
      <c r="A159" s="51"/>
      <c r="B159" s="51"/>
      <c r="C159" s="51"/>
      <c r="D159" s="51"/>
      <c r="E159" s="51"/>
      <c r="F159" s="51"/>
      <c r="G159" s="51"/>
      <c r="H159" s="51"/>
      <c r="I159" s="51"/>
      <c r="J159" s="51"/>
      <c r="K159" s="51"/>
      <c r="L159" s="51"/>
      <c r="M159" s="51"/>
      <c r="N159" s="51"/>
      <c r="O159" s="51"/>
      <c r="P159" s="51"/>
      <c r="Q159" s="51"/>
      <c r="R159" s="51"/>
      <c r="S159" s="51"/>
      <c r="T159" s="51"/>
      <c r="U159" s="51"/>
    </row>
    <row r="160" spans="1:21" ht="12" customHeight="1">
      <c r="A160" s="51"/>
      <c r="B160" s="51"/>
      <c r="C160" s="51"/>
      <c r="D160" s="51"/>
      <c r="E160" s="51"/>
      <c r="F160" s="51"/>
      <c r="G160" s="51"/>
      <c r="H160" s="51"/>
      <c r="I160" s="51"/>
      <c r="J160" s="51"/>
      <c r="K160" s="51"/>
      <c r="L160" s="51"/>
      <c r="M160" s="51"/>
      <c r="N160" s="51"/>
      <c r="O160" s="51"/>
      <c r="P160" s="51"/>
      <c r="Q160" s="51"/>
      <c r="R160" s="51"/>
      <c r="S160" s="51"/>
      <c r="T160" s="51"/>
      <c r="U160" s="51"/>
    </row>
    <row r="161" spans="1:21" ht="12" customHeight="1">
      <c r="A161" s="51"/>
      <c r="B161" s="51"/>
      <c r="C161" s="51"/>
      <c r="D161" s="51"/>
      <c r="E161" s="51"/>
      <c r="F161" s="51"/>
      <c r="G161" s="51"/>
      <c r="H161" s="51"/>
      <c r="I161" s="51"/>
      <c r="J161" s="51"/>
      <c r="K161" s="51"/>
      <c r="L161" s="51"/>
      <c r="M161" s="51"/>
      <c r="N161" s="51"/>
      <c r="O161" s="51"/>
      <c r="P161" s="51"/>
      <c r="Q161" s="51"/>
      <c r="R161" s="51"/>
      <c r="S161" s="51"/>
      <c r="T161" s="51"/>
      <c r="U161" s="51"/>
    </row>
    <row r="162" spans="1:21" ht="12" customHeight="1">
      <c r="A162" s="51"/>
      <c r="B162" s="51"/>
      <c r="C162" s="51"/>
      <c r="D162" s="51"/>
      <c r="E162" s="51"/>
      <c r="F162" s="51"/>
      <c r="G162" s="51"/>
      <c r="H162" s="51"/>
      <c r="I162" s="51"/>
      <c r="J162" s="51"/>
      <c r="K162" s="51"/>
      <c r="L162" s="51"/>
      <c r="M162" s="51"/>
      <c r="N162" s="51"/>
      <c r="O162" s="51"/>
      <c r="P162" s="51"/>
      <c r="Q162" s="51"/>
      <c r="R162" s="51"/>
      <c r="S162" s="51"/>
      <c r="T162" s="51"/>
      <c r="U162" s="51"/>
    </row>
    <row r="163" spans="1:21" ht="12" customHeight="1">
      <c r="A163" s="51"/>
      <c r="B163" s="51"/>
      <c r="C163" s="51"/>
      <c r="D163" s="51"/>
      <c r="E163" s="51"/>
      <c r="F163" s="51"/>
      <c r="G163" s="51"/>
      <c r="H163" s="51"/>
      <c r="I163" s="51"/>
      <c r="J163" s="51"/>
      <c r="K163" s="51"/>
      <c r="L163" s="51"/>
      <c r="M163" s="51"/>
      <c r="N163" s="51"/>
      <c r="O163" s="51"/>
      <c r="P163" s="51"/>
      <c r="Q163" s="51"/>
      <c r="R163" s="51"/>
      <c r="S163" s="51"/>
      <c r="T163" s="51"/>
      <c r="U163" s="51"/>
    </row>
    <row r="164" spans="1:21" ht="12" customHeight="1">
      <c r="A164" s="51"/>
      <c r="B164" s="51"/>
      <c r="C164" s="51"/>
      <c r="D164" s="51"/>
      <c r="E164" s="51"/>
      <c r="F164" s="51"/>
      <c r="G164" s="51"/>
      <c r="H164" s="51"/>
      <c r="I164" s="51"/>
      <c r="J164" s="51"/>
      <c r="K164" s="51"/>
      <c r="L164" s="51"/>
      <c r="M164" s="51"/>
      <c r="N164" s="51"/>
      <c r="O164" s="51"/>
      <c r="P164" s="51"/>
      <c r="Q164" s="51"/>
      <c r="R164" s="51"/>
      <c r="S164" s="51"/>
      <c r="T164" s="51"/>
      <c r="U164" s="51"/>
    </row>
    <row r="165" spans="1:21" ht="12" customHeight="1">
      <c r="A165" s="51"/>
      <c r="B165" s="51"/>
      <c r="C165" s="51"/>
      <c r="D165" s="51"/>
      <c r="E165" s="51"/>
      <c r="F165" s="51"/>
      <c r="G165" s="51"/>
      <c r="H165" s="51"/>
      <c r="I165" s="51"/>
      <c r="J165" s="51"/>
      <c r="K165" s="51"/>
      <c r="L165" s="51"/>
      <c r="M165" s="51"/>
      <c r="N165" s="51"/>
      <c r="O165" s="51"/>
      <c r="P165" s="51"/>
      <c r="Q165" s="51"/>
      <c r="R165" s="51"/>
      <c r="S165" s="51"/>
      <c r="T165" s="51"/>
      <c r="U165" s="51"/>
    </row>
    <row r="166" spans="1:21" ht="12" customHeight="1">
      <c r="A166" s="51"/>
      <c r="B166" s="51"/>
      <c r="C166" s="51"/>
      <c r="D166" s="51"/>
      <c r="E166" s="51"/>
      <c r="F166" s="51"/>
      <c r="G166" s="51"/>
      <c r="H166" s="51"/>
      <c r="I166" s="51"/>
      <c r="J166" s="51"/>
      <c r="K166" s="51"/>
      <c r="L166" s="51"/>
      <c r="M166" s="51"/>
      <c r="N166" s="51"/>
      <c r="O166" s="51"/>
      <c r="P166" s="51"/>
      <c r="Q166" s="51"/>
      <c r="R166" s="51"/>
      <c r="S166" s="51"/>
      <c r="T166" s="51"/>
      <c r="U166" s="51"/>
    </row>
    <row r="167" spans="1:21" ht="12" customHeight="1">
      <c r="A167" s="51"/>
      <c r="B167" s="51"/>
      <c r="C167" s="51"/>
      <c r="D167" s="51"/>
      <c r="E167" s="51"/>
      <c r="F167" s="51"/>
      <c r="G167" s="51"/>
      <c r="H167" s="51"/>
      <c r="I167" s="51"/>
      <c r="J167" s="51"/>
      <c r="K167" s="51"/>
      <c r="L167" s="51"/>
      <c r="M167" s="51"/>
      <c r="N167" s="51"/>
      <c r="O167" s="51"/>
      <c r="P167" s="51"/>
      <c r="Q167" s="51"/>
      <c r="R167" s="51"/>
      <c r="S167" s="51"/>
      <c r="T167" s="51"/>
      <c r="U167" s="51"/>
    </row>
    <row r="168" spans="1:21" ht="12" customHeight="1">
      <c r="A168" s="51"/>
      <c r="B168" s="51"/>
      <c r="C168" s="51"/>
      <c r="D168" s="51"/>
      <c r="E168" s="51"/>
      <c r="F168" s="51"/>
      <c r="G168" s="51"/>
      <c r="H168" s="51"/>
      <c r="I168" s="51"/>
      <c r="J168" s="51"/>
      <c r="K168" s="51"/>
      <c r="L168" s="51"/>
      <c r="M168" s="51"/>
      <c r="N168" s="51"/>
      <c r="O168" s="51"/>
      <c r="P168" s="51"/>
      <c r="Q168" s="51"/>
      <c r="R168" s="51"/>
      <c r="S168" s="51"/>
      <c r="T168" s="51"/>
      <c r="U168" s="51"/>
    </row>
    <row r="169" spans="1:21" ht="12" customHeight="1">
      <c r="A169" s="51"/>
      <c r="B169" s="51"/>
      <c r="C169" s="51"/>
      <c r="D169" s="51"/>
      <c r="E169" s="51"/>
      <c r="F169" s="51"/>
      <c r="G169" s="51"/>
      <c r="H169" s="51"/>
      <c r="I169" s="51"/>
      <c r="J169" s="51"/>
      <c r="K169" s="51"/>
      <c r="L169" s="51"/>
      <c r="M169" s="51"/>
      <c r="N169" s="51"/>
      <c r="O169" s="51"/>
      <c r="P169" s="51"/>
      <c r="Q169" s="51"/>
      <c r="R169" s="51"/>
      <c r="S169" s="51"/>
      <c r="T169" s="51"/>
      <c r="U169" s="51"/>
    </row>
    <row r="170" spans="1:21" ht="12" customHeight="1">
      <c r="A170" s="51"/>
      <c r="B170" s="51"/>
      <c r="C170" s="51"/>
      <c r="D170" s="51"/>
      <c r="E170" s="51"/>
      <c r="F170" s="51"/>
      <c r="G170" s="51"/>
      <c r="H170" s="51"/>
      <c r="I170" s="51"/>
      <c r="J170" s="51"/>
      <c r="K170" s="51"/>
      <c r="L170" s="51"/>
      <c r="M170" s="51"/>
      <c r="N170" s="51"/>
      <c r="O170" s="51"/>
      <c r="P170" s="51"/>
      <c r="Q170" s="51"/>
      <c r="R170" s="51"/>
      <c r="S170" s="51"/>
      <c r="T170" s="51"/>
      <c r="U170" s="51"/>
    </row>
    <row r="171" spans="1:21" ht="12" customHeight="1">
      <c r="A171" s="51"/>
      <c r="B171" s="51"/>
      <c r="C171" s="51"/>
      <c r="D171" s="51"/>
      <c r="E171" s="51"/>
      <c r="F171" s="51"/>
      <c r="G171" s="51"/>
      <c r="H171" s="51"/>
      <c r="I171" s="51"/>
      <c r="J171" s="51"/>
      <c r="K171" s="51"/>
      <c r="L171" s="51"/>
      <c r="M171" s="51"/>
      <c r="N171" s="51"/>
      <c r="O171" s="51"/>
      <c r="P171" s="51"/>
      <c r="Q171" s="51"/>
      <c r="R171" s="51"/>
      <c r="S171" s="51"/>
      <c r="T171" s="51"/>
      <c r="U171" s="51"/>
    </row>
    <row r="172" spans="1:21" ht="12" customHeight="1">
      <c r="A172" s="51"/>
      <c r="B172" s="51"/>
      <c r="C172" s="51"/>
      <c r="D172" s="51"/>
      <c r="E172" s="51"/>
      <c r="F172" s="51"/>
      <c r="G172" s="51"/>
      <c r="H172" s="51"/>
      <c r="I172" s="51"/>
      <c r="J172" s="51"/>
      <c r="K172" s="51"/>
      <c r="L172" s="51"/>
      <c r="M172" s="51"/>
      <c r="N172" s="51"/>
      <c r="O172" s="51"/>
      <c r="P172" s="51"/>
      <c r="Q172" s="51"/>
      <c r="R172" s="51"/>
      <c r="S172" s="51"/>
      <c r="T172" s="51"/>
      <c r="U172" s="51"/>
    </row>
    <row r="173" spans="1:21" ht="12" customHeight="1">
      <c r="A173" s="51"/>
      <c r="B173" s="51"/>
      <c r="C173" s="51"/>
      <c r="D173" s="51"/>
      <c r="E173" s="51"/>
      <c r="F173" s="51"/>
      <c r="G173" s="51"/>
      <c r="H173" s="51"/>
      <c r="I173" s="51"/>
      <c r="J173" s="51"/>
      <c r="K173" s="51"/>
      <c r="L173" s="51"/>
      <c r="M173" s="51"/>
      <c r="N173" s="51"/>
      <c r="O173" s="51"/>
      <c r="P173" s="51"/>
      <c r="Q173" s="51"/>
      <c r="R173" s="51"/>
      <c r="S173" s="51"/>
      <c r="T173" s="51"/>
      <c r="U173" s="51"/>
    </row>
    <row r="174" spans="1:21" ht="12" customHeight="1">
      <c r="A174" s="51"/>
      <c r="B174" s="51"/>
      <c r="C174" s="51"/>
      <c r="D174" s="51"/>
      <c r="E174" s="51"/>
      <c r="F174" s="51"/>
      <c r="G174" s="51"/>
      <c r="H174" s="51"/>
      <c r="I174" s="51"/>
      <c r="J174" s="51"/>
      <c r="K174" s="51"/>
      <c r="L174" s="51"/>
      <c r="M174" s="51"/>
      <c r="N174" s="51"/>
      <c r="O174" s="51"/>
      <c r="P174" s="51"/>
      <c r="Q174" s="51"/>
      <c r="R174" s="51"/>
      <c r="S174" s="51"/>
      <c r="T174" s="51"/>
      <c r="U174" s="51"/>
    </row>
    <row r="175" spans="1:21" ht="12" customHeight="1">
      <c r="A175" s="51"/>
      <c r="B175" s="51"/>
      <c r="C175" s="51"/>
      <c r="D175" s="51"/>
      <c r="E175" s="51"/>
      <c r="F175" s="51"/>
      <c r="G175" s="51"/>
      <c r="H175" s="51"/>
      <c r="I175" s="51"/>
      <c r="J175" s="51"/>
      <c r="K175" s="51"/>
      <c r="L175" s="51"/>
      <c r="M175" s="51"/>
      <c r="N175" s="51"/>
      <c r="O175" s="51"/>
      <c r="P175" s="51"/>
      <c r="Q175" s="51"/>
      <c r="R175" s="51"/>
      <c r="S175" s="51"/>
      <c r="T175" s="51"/>
      <c r="U175" s="51"/>
    </row>
    <row r="176" spans="1:21" ht="12" customHeight="1">
      <c r="A176" s="51"/>
      <c r="B176" s="51"/>
      <c r="C176" s="51"/>
      <c r="D176" s="51"/>
      <c r="E176" s="51"/>
      <c r="F176" s="51"/>
      <c r="G176" s="51"/>
      <c r="H176" s="51"/>
      <c r="I176" s="51"/>
      <c r="J176" s="51"/>
      <c r="K176" s="51"/>
      <c r="L176" s="51"/>
      <c r="M176" s="51"/>
      <c r="N176" s="51"/>
      <c r="O176" s="51"/>
      <c r="P176" s="51"/>
      <c r="Q176" s="51"/>
      <c r="R176" s="51"/>
      <c r="S176" s="51"/>
      <c r="T176" s="51"/>
      <c r="U176" s="51"/>
    </row>
    <row r="177" spans="1:21" ht="12" customHeight="1">
      <c r="A177" s="51"/>
      <c r="B177" s="51"/>
      <c r="C177" s="51"/>
      <c r="D177" s="51"/>
      <c r="E177" s="51"/>
      <c r="F177" s="51"/>
      <c r="G177" s="51"/>
      <c r="H177" s="51"/>
      <c r="I177" s="51"/>
      <c r="J177" s="51"/>
      <c r="K177" s="51"/>
      <c r="L177" s="51"/>
      <c r="M177" s="51"/>
      <c r="N177" s="51"/>
      <c r="O177" s="51"/>
      <c r="P177" s="51"/>
      <c r="Q177" s="51"/>
      <c r="R177" s="51"/>
      <c r="S177" s="51"/>
      <c r="T177" s="51"/>
      <c r="U177" s="51"/>
    </row>
    <row r="178" spans="1:21" ht="12" customHeight="1">
      <c r="A178" s="51"/>
      <c r="B178" s="51"/>
      <c r="C178" s="51"/>
      <c r="D178" s="51"/>
      <c r="E178" s="51"/>
      <c r="F178" s="51"/>
      <c r="G178" s="51"/>
      <c r="H178" s="51"/>
      <c r="I178" s="51"/>
      <c r="J178" s="51"/>
      <c r="K178" s="51"/>
      <c r="L178" s="51"/>
      <c r="M178" s="51"/>
      <c r="N178" s="51"/>
      <c r="O178" s="51"/>
      <c r="P178" s="51"/>
      <c r="Q178" s="51"/>
      <c r="R178" s="51"/>
      <c r="S178" s="51"/>
      <c r="T178" s="51"/>
      <c r="U178" s="51"/>
    </row>
    <row r="179" spans="1:21" ht="12" customHeight="1">
      <c r="A179" s="51"/>
      <c r="B179" s="51"/>
      <c r="C179" s="51"/>
      <c r="D179" s="51"/>
      <c r="E179" s="51"/>
      <c r="F179" s="51"/>
      <c r="G179" s="51"/>
      <c r="H179" s="51"/>
      <c r="I179" s="51"/>
      <c r="J179" s="51"/>
      <c r="K179" s="51"/>
      <c r="L179" s="51"/>
      <c r="M179" s="51"/>
      <c r="N179" s="51"/>
      <c r="O179" s="51"/>
      <c r="P179" s="51"/>
      <c r="Q179" s="51"/>
      <c r="R179" s="51"/>
      <c r="S179" s="51"/>
      <c r="T179" s="51"/>
      <c r="U179" s="51"/>
    </row>
    <row r="180" spans="1:21" ht="12" customHeight="1">
      <c r="A180" s="51"/>
      <c r="B180" s="51"/>
      <c r="C180" s="51"/>
      <c r="D180" s="51"/>
      <c r="E180" s="51"/>
      <c r="F180" s="51"/>
      <c r="G180" s="51"/>
      <c r="H180" s="51"/>
      <c r="I180" s="51"/>
      <c r="J180" s="51"/>
      <c r="K180" s="51"/>
      <c r="L180" s="51"/>
      <c r="M180" s="51"/>
      <c r="N180" s="51"/>
      <c r="O180" s="51"/>
      <c r="P180" s="51"/>
      <c r="Q180" s="51"/>
      <c r="R180" s="51"/>
      <c r="S180" s="51"/>
      <c r="T180" s="51"/>
      <c r="U180" s="51"/>
    </row>
    <row r="181" spans="1:21" ht="12" customHeight="1">
      <c r="A181" s="51"/>
      <c r="B181" s="51"/>
      <c r="C181" s="51"/>
      <c r="D181" s="51"/>
      <c r="E181" s="51"/>
      <c r="F181" s="51"/>
      <c r="G181" s="51"/>
      <c r="H181" s="51"/>
      <c r="I181" s="51"/>
      <c r="J181" s="51"/>
      <c r="K181" s="51"/>
      <c r="L181" s="51"/>
      <c r="M181" s="51"/>
      <c r="N181" s="51"/>
      <c r="O181" s="51"/>
      <c r="P181" s="51"/>
      <c r="Q181" s="51"/>
      <c r="R181" s="51"/>
      <c r="S181" s="51"/>
      <c r="T181" s="51"/>
      <c r="U181" s="51"/>
    </row>
    <row r="182" spans="1:21" ht="12" customHeight="1">
      <c r="A182" s="51"/>
      <c r="B182" s="51"/>
      <c r="C182" s="51"/>
      <c r="D182" s="51"/>
      <c r="E182" s="51"/>
      <c r="F182" s="51"/>
      <c r="G182" s="51"/>
      <c r="H182" s="51"/>
      <c r="I182" s="51"/>
      <c r="J182" s="51"/>
      <c r="K182" s="51"/>
      <c r="L182" s="51"/>
      <c r="M182" s="51"/>
      <c r="N182" s="51"/>
      <c r="O182" s="51"/>
      <c r="P182" s="51"/>
      <c r="Q182" s="51"/>
      <c r="R182" s="51"/>
      <c r="S182" s="51"/>
      <c r="T182" s="51"/>
      <c r="U182" s="51"/>
    </row>
    <row r="183" spans="1:21" ht="12" customHeight="1">
      <c r="A183" s="51"/>
      <c r="B183" s="51"/>
      <c r="C183" s="51"/>
      <c r="D183" s="51"/>
      <c r="E183" s="51"/>
      <c r="F183" s="51"/>
      <c r="G183" s="51"/>
      <c r="H183" s="51"/>
      <c r="I183" s="51"/>
      <c r="J183" s="51"/>
      <c r="K183" s="51"/>
      <c r="L183" s="51"/>
      <c r="M183" s="51"/>
      <c r="N183" s="51"/>
      <c r="O183" s="51"/>
      <c r="P183" s="51"/>
      <c r="Q183" s="51"/>
      <c r="R183" s="51"/>
      <c r="S183" s="51"/>
      <c r="T183" s="51"/>
      <c r="U183" s="51"/>
    </row>
    <row r="184" spans="1:21" ht="12" customHeight="1">
      <c r="A184" s="51"/>
      <c r="B184" s="51"/>
      <c r="C184" s="51"/>
      <c r="D184" s="51"/>
      <c r="E184" s="51"/>
      <c r="F184" s="51"/>
      <c r="G184" s="51"/>
      <c r="H184" s="51"/>
      <c r="I184" s="51"/>
      <c r="J184" s="51"/>
      <c r="K184" s="51"/>
      <c r="L184" s="51"/>
      <c r="M184" s="51"/>
      <c r="N184" s="51"/>
      <c r="O184" s="51"/>
      <c r="P184" s="51"/>
      <c r="Q184" s="51"/>
      <c r="R184" s="51"/>
      <c r="S184" s="51"/>
      <c r="T184" s="51"/>
      <c r="U184" s="51"/>
    </row>
    <row r="185" spans="1:21" ht="12" customHeight="1">
      <c r="A185" s="51"/>
      <c r="B185" s="51"/>
      <c r="C185" s="51"/>
      <c r="D185" s="51"/>
      <c r="E185" s="51"/>
      <c r="F185" s="51"/>
      <c r="G185" s="51"/>
      <c r="H185" s="51"/>
      <c r="I185" s="51"/>
      <c r="J185" s="51"/>
      <c r="K185" s="51"/>
      <c r="L185" s="51"/>
      <c r="M185" s="51"/>
      <c r="N185" s="51"/>
      <c r="O185" s="51"/>
      <c r="P185" s="51"/>
      <c r="Q185" s="51"/>
      <c r="R185" s="51"/>
      <c r="S185" s="51"/>
      <c r="T185" s="51"/>
      <c r="U185" s="51"/>
    </row>
    <row r="186" spans="1:21" ht="12" customHeight="1">
      <c r="A186" s="51"/>
      <c r="B186" s="51"/>
      <c r="C186" s="51"/>
      <c r="D186" s="51"/>
      <c r="E186" s="51"/>
      <c r="F186" s="51"/>
      <c r="G186" s="51"/>
      <c r="H186" s="51"/>
      <c r="I186" s="51"/>
      <c r="J186" s="51"/>
      <c r="K186" s="51"/>
      <c r="L186" s="51"/>
      <c r="M186" s="51"/>
      <c r="N186" s="51"/>
      <c r="O186" s="51"/>
      <c r="P186" s="51"/>
      <c r="Q186" s="51"/>
      <c r="R186" s="51"/>
      <c r="S186" s="51"/>
      <c r="T186" s="51"/>
      <c r="U186" s="51"/>
    </row>
    <row r="187" spans="1:21" ht="12" customHeight="1">
      <c r="A187" s="51"/>
      <c r="B187" s="51"/>
      <c r="C187" s="51"/>
      <c r="D187" s="51"/>
      <c r="E187" s="51"/>
      <c r="F187" s="51"/>
      <c r="G187" s="51"/>
      <c r="H187" s="51"/>
      <c r="I187" s="51"/>
      <c r="J187" s="51"/>
      <c r="K187" s="51"/>
      <c r="L187" s="51"/>
      <c r="M187" s="51"/>
      <c r="N187" s="51"/>
      <c r="O187" s="51"/>
      <c r="P187" s="51"/>
      <c r="Q187" s="51"/>
      <c r="R187" s="51"/>
      <c r="S187" s="51"/>
      <c r="T187" s="51"/>
      <c r="U187" s="51"/>
    </row>
    <row r="188" spans="1:21" ht="12" customHeight="1">
      <c r="A188" s="51"/>
      <c r="B188" s="51"/>
      <c r="C188" s="51"/>
      <c r="D188" s="51"/>
      <c r="E188" s="51"/>
      <c r="F188" s="51"/>
      <c r="G188" s="51"/>
      <c r="H188" s="51"/>
      <c r="I188" s="51"/>
      <c r="J188" s="51"/>
      <c r="K188" s="51"/>
      <c r="L188" s="51"/>
      <c r="M188" s="51"/>
      <c r="N188" s="51"/>
      <c r="O188" s="51"/>
      <c r="P188" s="51"/>
      <c r="Q188" s="51"/>
      <c r="R188" s="51"/>
      <c r="S188" s="51"/>
      <c r="T188" s="51"/>
      <c r="U188" s="51"/>
    </row>
    <row r="189" spans="1:21" ht="12" customHeight="1">
      <c r="A189" s="51"/>
      <c r="B189" s="51"/>
      <c r="C189" s="51"/>
      <c r="D189" s="51"/>
      <c r="E189" s="51"/>
      <c r="F189" s="51"/>
      <c r="G189" s="51"/>
      <c r="H189" s="51"/>
      <c r="I189" s="51"/>
      <c r="J189" s="51"/>
      <c r="K189" s="51"/>
      <c r="L189" s="51"/>
      <c r="M189" s="51"/>
      <c r="N189" s="51"/>
      <c r="O189" s="51"/>
      <c r="P189" s="51"/>
      <c r="Q189" s="51"/>
      <c r="R189" s="51"/>
      <c r="S189" s="51"/>
      <c r="T189" s="51"/>
      <c r="U189" s="51"/>
    </row>
    <row r="190" spans="1:21" ht="12" customHeight="1">
      <c r="A190" s="51"/>
      <c r="B190" s="51"/>
      <c r="C190" s="51"/>
      <c r="D190" s="51"/>
      <c r="E190" s="51"/>
      <c r="F190" s="51"/>
      <c r="G190" s="51"/>
      <c r="H190" s="51"/>
      <c r="I190" s="51"/>
      <c r="J190" s="51"/>
      <c r="K190" s="51"/>
      <c r="L190" s="51"/>
      <c r="M190" s="51"/>
      <c r="N190" s="51"/>
      <c r="O190" s="51"/>
      <c r="P190" s="51"/>
      <c r="Q190" s="51"/>
      <c r="R190" s="51"/>
      <c r="S190" s="51"/>
      <c r="T190" s="51"/>
      <c r="U190" s="51"/>
    </row>
    <row r="191" spans="1:21" ht="12" customHeight="1">
      <c r="A191" s="51"/>
      <c r="B191" s="51"/>
      <c r="C191" s="51"/>
      <c r="D191" s="51"/>
      <c r="E191" s="51"/>
      <c r="F191" s="51"/>
      <c r="G191" s="51"/>
      <c r="H191" s="51"/>
      <c r="I191" s="51"/>
      <c r="J191" s="51"/>
      <c r="K191" s="51"/>
      <c r="L191" s="51"/>
      <c r="M191" s="51"/>
      <c r="N191" s="51"/>
      <c r="O191" s="51"/>
      <c r="P191" s="51"/>
      <c r="Q191" s="51"/>
      <c r="R191" s="51"/>
      <c r="S191" s="51"/>
      <c r="T191" s="51"/>
      <c r="U191" s="51"/>
    </row>
    <row r="192" spans="1:21" ht="12" customHeight="1">
      <c r="A192" s="51"/>
      <c r="B192" s="51"/>
      <c r="C192" s="51"/>
      <c r="D192" s="51"/>
      <c r="E192" s="51"/>
      <c r="F192" s="51"/>
      <c r="G192" s="51"/>
      <c r="H192" s="51"/>
      <c r="I192" s="51"/>
      <c r="J192" s="51"/>
      <c r="K192" s="51"/>
      <c r="L192" s="51"/>
      <c r="M192" s="51"/>
      <c r="N192" s="51"/>
      <c r="O192" s="51"/>
      <c r="P192" s="51"/>
      <c r="Q192" s="51"/>
      <c r="R192" s="51"/>
      <c r="S192" s="51"/>
      <c r="T192" s="51"/>
      <c r="U192" s="51"/>
    </row>
    <row r="193" spans="1:21" ht="12" customHeight="1">
      <c r="A193" s="51"/>
      <c r="B193" s="51"/>
      <c r="C193" s="51"/>
      <c r="D193" s="51"/>
      <c r="E193" s="51"/>
      <c r="F193" s="51"/>
      <c r="G193" s="51"/>
      <c r="H193" s="51"/>
      <c r="I193" s="51"/>
      <c r="J193" s="51"/>
      <c r="K193" s="51"/>
      <c r="L193" s="51"/>
      <c r="M193" s="51"/>
      <c r="N193" s="51"/>
      <c r="O193" s="51"/>
      <c r="P193" s="51"/>
      <c r="Q193" s="51"/>
      <c r="R193" s="51"/>
      <c r="S193" s="51"/>
      <c r="T193" s="51"/>
      <c r="U193" s="51"/>
    </row>
    <row r="194" spans="1:21" ht="12" customHeight="1">
      <c r="A194" s="51"/>
      <c r="B194" s="51"/>
      <c r="C194" s="51"/>
      <c r="D194" s="51"/>
      <c r="E194" s="51"/>
      <c r="F194" s="51"/>
      <c r="G194" s="51"/>
      <c r="H194" s="51"/>
      <c r="I194" s="51"/>
      <c r="J194" s="51"/>
      <c r="K194" s="51"/>
      <c r="L194" s="51"/>
      <c r="M194" s="51"/>
      <c r="N194" s="51"/>
      <c r="O194" s="51"/>
      <c r="P194" s="51"/>
      <c r="Q194" s="51"/>
      <c r="R194" s="51"/>
      <c r="S194" s="51"/>
      <c r="T194" s="51"/>
      <c r="U194" s="51"/>
    </row>
    <row r="195" spans="1:21" ht="12" customHeight="1">
      <c r="A195" s="51"/>
      <c r="B195" s="51"/>
      <c r="C195" s="51"/>
      <c r="D195" s="51"/>
      <c r="E195" s="51"/>
      <c r="F195" s="51"/>
      <c r="G195" s="51"/>
      <c r="H195" s="51"/>
      <c r="I195" s="51"/>
      <c r="J195" s="51"/>
      <c r="K195" s="51"/>
      <c r="L195" s="51"/>
      <c r="M195" s="51"/>
      <c r="N195" s="51"/>
      <c r="O195" s="51"/>
      <c r="P195" s="51"/>
      <c r="Q195" s="51"/>
      <c r="R195" s="51"/>
      <c r="S195" s="51"/>
      <c r="T195" s="51"/>
      <c r="U195" s="51"/>
    </row>
    <row r="196" spans="1:21" ht="12" customHeight="1">
      <c r="A196" s="51"/>
      <c r="B196" s="51"/>
      <c r="C196" s="51"/>
      <c r="D196" s="51"/>
      <c r="E196" s="51"/>
      <c r="F196" s="51"/>
      <c r="G196" s="51"/>
      <c r="H196" s="51"/>
      <c r="I196" s="51"/>
      <c r="J196" s="51"/>
      <c r="K196" s="51"/>
      <c r="L196" s="51"/>
      <c r="M196" s="51"/>
      <c r="N196" s="51"/>
      <c r="O196" s="51"/>
      <c r="P196" s="51"/>
      <c r="Q196" s="51"/>
      <c r="R196" s="51"/>
      <c r="S196" s="51"/>
      <c r="T196" s="51"/>
      <c r="U196" s="51"/>
    </row>
    <row r="197" spans="1:21" ht="12" customHeight="1">
      <c r="A197" s="51"/>
      <c r="B197" s="51"/>
      <c r="C197" s="51"/>
      <c r="D197" s="51"/>
      <c r="E197" s="51"/>
      <c r="F197" s="51"/>
      <c r="G197" s="51"/>
      <c r="H197" s="51"/>
      <c r="I197" s="51"/>
      <c r="J197" s="51"/>
      <c r="K197" s="51"/>
      <c r="L197" s="51"/>
      <c r="M197" s="51"/>
      <c r="N197" s="51"/>
      <c r="O197" s="51"/>
      <c r="P197" s="51"/>
      <c r="Q197" s="51"/>
      <c r="R197" s="51"/>
      <c r="S197" s="51"/>
      <c r="T197" s="51"/>
      <c r="U197" s="51"/>
    </row>
    <row r="198" spans="1:21" ht="12" customHeight="1">
      <c r="A198" s="51"/>
      <c r="B198" s="51"/>
      <c r="C198" s="51"/>
      <c r="D198" s="51"/>
      <c r="E198" s="51"/>
      <c r="F198" s="51"/>
      <c r="G198" s="51"/>
      <c r="H198" s="51"/>
      <c r="I198" s="51"/>
      <c r="J198" s="51"/>
      <c r="K198" s="51"/>
      <c r="L198" s="51"/>
      <c r="M198" s="51"/>
      <c r="N198" s="51"/>
      <c r="O198" s="51"/>
      <c r="P198" s="51"/>
      <c r="Q198" s="51"/>
      <c r="R198" s="51"/>
      <c r="S198" s="51"/>
      <c r="T198" s="51"/>
      <c r="U198" s="51"/>
    </row>
    <row r="199" spans="1:21" ht="12" customHeight="1">
      <c r="A199" s="51"/>
      <c r="B199" s="51"/>
      <c r="C199" s="51"/>
      <c r="D199" s="51"/>
      <c r="E199" s="51"/>
      <c r="F199" s="51"/>
      <c r="G199" s="51"/>
      <c r="H199" s="51"/>
      <c r="I199" s="51"/>
      <c r="J199" s="51"/>
      <c r="K199" s="51"/>
      <c r="L199" s="51"/>
      <c r="M199" s="51"/>
      <c r="N199" s="51"/>
      <c r="O199" s="51"/>
      <c r="P199" s="51"/>
      <c r="Q199" s="51"/>
      <c r="R199" s="51"/>
      <c r="S199" s="51"/>
      <c r="T199" s="51"/>
      <c r="U199" s="51"/>
    </row>
    <row r="200" spans="1:21" ht="12" customHeight="1">
      <c r="A200" s="51"/>
      <c r="B200" s="51"/>
      <c r="C200" s="51"/>
      <c r="D200" s="51"/>
      <c r="E200" s="51"/>
      <c r="F200" s="51"/>
      <c r="G200" s="51"/>
      <c r="H200" s="51"/>
      <c r="I200" s="51"/>
      <c r="J200" s="51"/>
      <c r="K200" s="51"/>
      <c r="L200" s="51"/>
      <c r="M200" s="51"/>
      <c r="N200" s="51"/>
      <c r="O200" s="51"/>
      <c r="P200" s="51"/>
      <c r="Q200" s="51"/>
      <c r="R200" s="51"/>
      <c r="S200" s="51"/>
      <c r="T200" s="51"/>
      <c r="U200" s="51"/>
    </row>
    <row r="201" spans="1:21" ht="12" customHeight="1">
      <c r="A201" s="51"/>
      <c r="B201" s="51"/>
      <c r="C201" s="51"/>
      <c r="D201" s="51"/>
      <c r="E201" s="51"/>
      <c r="F201" s="51"/>
      <c r="G201" s="51"/>
      <c r="H201" s="51"/>
      <c r="I201" s="51"/>
      <c r="J201" s="51"/>
      <c r="K201" s="51"/>
      <c r="L201" s="51"/>
      <c r="M201" s="51"/>
      <c r="N201" s="51"/>
      <c r="O201" s="51"/>
      <c r="P201" s="51"/>
      <c r="Q201" s="51"/>
      <c r="R201" s="51"/>
      <c r="S201" s="51"/>
      <c r="T201" s="51"/>
      <c r="U201" s="51"/>
    </row>
    <row r="202" spans="1:21" ht="12" customHeight="1">
      <c r="A202" s="51"/>
      <c r="B202" s="51"/>
      <c r="C202" s="51"/>
      <c r="D202" s="51"/>
      <c r="E202" s="51"/>
      <c r="F202" s="51"/>
      <c r="G202" s="51"/>
      <c r="H202" s="51"/>
      <c r="I202" s="51"/>
      <c r="J202" s="51"/>
      <c r="K202" s="51"/>
      <c r="L202" s="51"/>
      <c r="M202" s="51"/>
      <c r="N202" s="51"/>
      <c r="O202" s="51"/>
      <c r="P202" s="51"/>
      <c r="Q202" s="51"/>
      <c r="R202" s="51"/>
      <c r="S202" s="51"/>
      <c r="T202" s="51"/>
      <c r="U202" s="51"/>
    </row>
    <row r="203" spans="1:21" ht="12" customHeight="1">
      <c r="A203" s="51"/>
      <c r="B203" s="51"/>
      <c r="C203" s="51"/>
      <c r="D203" s="51"/>
      <c r="E203" s="51"/>
      <c r="F203" s="51"/>
      <c r="G203" s="51"/>
      <c r="H203" s="51"/>
      <c r="I203" s="51"/>
      <c r="J203" s="51"/>
      <c r="K203" s="51"/>
      <c r="L203" s="51"/>
      <c r="M203" s="51"/>
      <c r="N203" s="51"/>
      <c r="O203" s="51"/>
      <c r="P203" s="51"/>
      <c r="Q203" s="51"/>
      <c r="R203" s="51"/>
      <c r="S203" s="51"/>
      <c r="T203" s="51"/>
      <c r="U203" s="51"/>
    </row>
    <row r="204" spans="1:21" ht="12" customHeight="1">
      <c r="A204" s="51"/>
      <c r="B204" s="51"/>
      <c r="C204" s="51"/>
      <c r="D204" s="51"/>
      <c r="E204" s="51"/>
      <c r="F204" s="51"/>
      <c r="G204" s="51"/>
      <c r="H204" s="51"/>
      <c r="I204" s="51"/>
      <c r="J204" s="51"/>
      <c r="K204" s="51"/>
      <c r="L204" s="51"/>
      <c r="M204" s="51"/>
      <c r="N204" s="51"/>
      <c r="O204" s="51"/>
      <c r="P204" s="51"/>
      <c r="Q204" s="51"/>
      <c r="R204" s="51"/>
      <c r="S204" s="51"/>
      <c r="T204" s="51"/>
      <c r="U204" s="51"/>
    </row>
    <row r="205" spans="1:21" ht="12" customHeight="1">
      <c r="A205" s="51"/>
      <c r="B205" s="51"/>
      <c r="C205" s="51"/>
      <c r="D205" s="51"/>
      <c r="E205" s="51"/>
      <c r="F205" s="51"/>
      <c r="G205" s="51"/>
      <c r="H205" s="51"/>
      <c r="I205" s="51"/>
      <c r="J205" s="51"/>
      <c r="K205" s="51"/>
      <c r="L205" s="51"/>
      <c r="M205" s="51"/>
      <c r="N205" s="51"/>
      <c r="O205" s="51"/>
      <c r="P205" s="51"/>
      <c r="Q205" s="51"/>
      <c r="R205" s="51"/>
      <c r="S205" s="51"/>
      <c r="T205" s="51"/>
      <c r="U205" s="51"/>
    </row>
    <row r="206" spans="1:21" ht="12" customHeight="1">
      <c r="A206" s="51"/>
      <c r="B206" s="51"/>
      <c r="C206" s="51"/>
      <c r="D206" s="51"/>
      <c r="E206" s="51"/>
      <c r="F206" s="51"/>
      <c r="G206" s="51"/>
      <c r="H206" s="51"/>
      <c r="I206" s="51"/>
      <c r="J206" s="51"/>
      <c r="K206" s="51"/>
      <c r="L206" s="51"/>
      <c r="M206" s="51"/>
      <c r="N206" s="51"/>
      <c r="O206" s="51"/>
      <c r="P206" s="51"/>
      <c r="Q206" s="51"/>
      <c r="R206" s="51"/>
      <c r="S206" s="51"/>
      <c r="T206" s="51"/>
      <c r="U206" s="51"/>
    </row>
    <row r="207" spans="1:21" ht="12" customHeight="1">
      <c r="A207" s="51"/>
      <c r="B207" s="51"/>
      <c r="C207" s="51"/>
      <c r="D207" s="51"/>
      <c r="E207" s="51"/>
      <c r="F207" s="51"/>
      <c r="G207" s="51"/>
      <c r="H207" s="51"/>
      <c r="I207" s="51"/>
      <c r="J207" s="51"/>
      <c r="K207" s="51"/>
      <c r="L207" s="51"/>
      <c r="M207" s="51"/>
      <c r="N207" s="51"/>
      <c r="O207" s="51"/>
      <c r="P207" s="51"/>
      <c r="Q207" s="51"/>
      <c r="R207" s="51"/>
      <c r="S207" s="51"/>
      <c r="T207" s="51"/>
      <c r="U207" s="51"/>
    </row>
    <row r="208" spans="1:21" ht="12" customHeight="1">
      <c r="A208" s="51"/>
      <c r="B208" s="51"/>
      <c r="C208" s="51"/>
      <c r="D208" s="51"/>
      <c r="E208" s="51"/>
      <c r="F208" s="51"/>
      <c r="G208" s="51"/>
      <c r="H208" s="51"/>
      <c r="I208" s="51"/>
      <c r="J208" s="51"/>
      <c r="K208" s="51"/>
      <c r="L208" s="51"/>
      <c r="M208" s="51"/>
      <c r="N208" s="51"/>
      <c r="O208" s="51"/>
      <c r="P208" s="51"/>
      <c r="Q208" s="51"/>
      <c r="R208" s="51"/>
      <c r="S208" s="51"/>
      <c r="T208" s="51"/>
      <c r="U208" s="51"/>
    </row>
    <row r="209" spans="1:21" ht="12" customHeight="1">
      <c r="A209" s="51"/>
      <c r="B209" s="51"/>
      <c r="C209" s="51"/>
      <c r="D209" s="51"/>
      <c r="E209" s="51"/>
      <c r="F209" s="51"/>
      <c r="G209" s="51"/>
      <c r="H209" s="51"/>
      <c r="I209" s="51"/>
      <c r="J209" s="51"/>
      <c r="K209" s="51"/>
      <c r="L209" s="51"/>
      <c r="M209" s="51"/>
      <c r="N209" s="51"/>
      <c r="O209" s="51"/>
      <c r="P209" s="51"/>
      <c r="Q209" s="51"/>
      <c r="R209" s="51"/>
      <c r="S209" s="51"/>
      <c r="T209" s="51"/>
      <c r="U209" s="51"/>
    </row>
    <row r="210" spans="1:21" ht="12" customHeight="1">
      <c r="A210" s="51"/>
      <c r="B210" s="51"/>
      <c r="C210" s="51"/>
      <c r="D210" s="51"/>
      <c r="E210" s="51"/>
      <c r="F210" s="51"/>
      <c r="G210" s="51"/>
      <c r="H210" s="51"/>
      <c r="I210" s="51"/>
      <c r="J210" s="51"/>
      <c r="K210" s="51"/>
      <c r="L210" s="51"/>
      <c r="M210" s="51"/>
      <c r="N210" s="51"/>
      <c r="O210" s="51"/>
      <c r="P210" s="51"/>
      <c r="Q210" s="51"/>
      <c r="R210" s="51"/>
      <c r="S210" s="51"/>
      <c r="T210" s="51"/>
      <c r="U210" s="51"/>
    </row>
    <row r="211" spans="1:21" ht="12" customHeight="1">
      <c r="A211" s="51"/>
      <c r="B211" s="51"/>
      <c r="C211" s="51"/>
      <c r="D211" s="51"/>
      <c r="E211" s="51"/>
      <c r="F211" s="51"/>
      <c r="G211" s="51"/>
      <c r="H211" s="51"/>
      <c r="I211" s="51"/>
      <c r="J211" s="51"/>
      <c r="K211" s="51"/>
      <c r="L211" s="51"/>
      <c r="M211" s="51"/>
      <c r="N211" s="51"/>
      <c r="O211" s="51"/>
      <c r="P211" s="51"/>
      <c r="Q211" s="51"/>
      <c r="R211" s="51"/>
      <c r="S211" s="51"/>
      <c r="T211" s="51"/>
      <c r="U211" s="51"/>
    </row>
    <row r="212" spans="1:21" ht="12" customHeight="1">
      <c r="A212" s="51"/>
      <c r="B212" s="51"/>
      <c r="C212" s="51"/>
      <c r="D212" s="51"/>
      <c r="E212" s="51"/>
      <c r="F212" s="51"/>
      <c r="G212" s="51"/>
      <c r="H212" s="51"/>
      <c r="I212" s="51"/>
      <c r="J212" s="51"/>
      <c r="K212" s="51"/>
      <c r="L212" s="51"/>
      <c r="M212" s="51"/>
      <c r="N212" s="51"/>
      <c r="O212" s="51"/>
      <c r="P212" s="51"/>
      <c r="Q212" s="51"/>
      <c r="R212" s="51"/>
      <c r="S212" s="51"/>
      <c r="T212" s="51"/>
      <c r="U212" s="51"/>
    </row>
    <row r="213" spans="1:21" ht="12" customHeight="1">
      <c r="A213" s="51"/>
      <c r="B213" s="51"/>
      <c r="C213" s="51"/>
      <c r="D213" s="51"/>
      <c r="E213" s="51"/>
      <c r="F213" s="51"/>
      <c r="G213" s="51"/>
      <c r="H213" s="51"/>
      <c r="I213" s="51"/>
      <c r="J213" s="51"/>
      <c r="K213" s="51"/>
      <c r="L213" s="51"/>
      <c r="M213" s="51"/>
      <c r="N213" s="51"/>
      <c r="O213" s="51"/>
      <c r="P213" s="51"/>
      <c r="Q213" s="51"/>
      <c r="R213" s="51"/>
      <c r="S213" s="51"/>
      <c r="T213" s="51"/>
      <c r="U213" s="51"/>
    </row>
    <row r="214" spans="1:21" ht="12" customHeight="1">
      <c r="A214" s="51"/>
      <c r="B214" s="51"/>
      <c r="C214" s="51"/>
      <c r="D214" s="51"/>
      <c r="E214" s="51"/>
      <c r="F214" s="51"/>
      <c r="G214" s="51"/>
      <c r="H214" s="51"/>
      <c r="I214" s="51"/>
      <c r="J214" s="51"/>
      <c r="K214" s="51"/>
      <c r="L214" s="51"/>
      <c r="M214" s="51"/>
      <c r="N214" s="51"/>
      <c r="O214" s="51"/>
      <c r="P214" s="51"/>
      <c r="Q214" s="51"/>
      <c r="R214" s="51"/>
      <c r="S214" s="51"/>
      <c r="T214" s="51"/>
      <c r="U214" s="51"/>
    </row>
    <row r="215" spans="1:21" ht="12" customHeight="1">
      <c r="A215" s="51"/>
      <c r="B215" s="51"/>
      <c r="C215" s="51"/>
      <c r="D215" s="51"/>
      <c r="E215" s="51"/>
      <c r="F215" s="51"/>
      <c r="G215" s="51"/>
      <c r="H215" s="51"/>
      <c r="I215" s="51"/>
      <c r="J215" s="51"/>
      <c r="K215" s="51"/>
      <c r="L215" s="51"/>
      <c r="M215" s="51"/>
      <c r="N215" s="51"/>
      <c r="O215" s="51"/>
      <c r="P215" s="51"/>
      <c r="Q215" s="51"/>
      <c r="R215" s="51"/>
      <c r="S215" s="51"/>
      <c r="T215" s="51"/>
      <c r="U215" s="51"/>
    </row>
    <row r="216" spans="1:21" ht="12" customHeight="1">
      <c r="A216" s="51"/>
      <c r="B216" s="51"/>
      <c r="C216" s="51"/>
      <c r="D216" s="51"/>
      <c r="E216" s="51"/>
      <c r="F216" s="51"/>
      <c r="G216" s="51"/>
      <c r="H216" s="51"/>
      <c r="I216" s="51"/>
      <c r="J216" s="51"/>
      <c r="K216" s="51"/>
      <c r="L216" s="51"/>
      <c r="M216" s="51"/>
      <c r="N216" s="51"/>
      <c r="O216" s="51"/>
      <c r="P216" s="51"/>
      <c r="Q216" s="51"/>
      <c r="R216" s="51"/>
      <c r="S216" s="51"/>
      <c r="T216" s="51"/>
      <c r="U216" s="51"/>
    </row>
    <row r="217" spans="1:21" ht="12" customHeight="1">
      <c r="A217" s="51"/>
      <c r="B217" s="51"/>
      <c r="C217" s="51"/>
      <c r="D217" s="51"/>
      <c r="E217" s="51"/>
      <c r="F217" s="51"/>
      <c r="G217" s="51"/>
      <c r="H217" s="51"/>
      <c r="I217" s="51"/>
      <c r="J217" s="51"/>
      <c r="K217" s="51"/>
      <c r="L217" s="51"/>
      <c r="M217" s="51"/>
      <c r="N217" s="51"/>
      <c r="O217" s="51"/>
      <c r="P217" s="51"/>
      <c r="Q217" s="51"/>
      <c r="R217" s="51"/>
      <c r="S217" s="51"/>
      <c r="T217" s="51"/>
      <c r="U217" s="51"/>
    </row>
    <row r="218" spans="1:21" ht="12" customHeight="1">
      <c r="A218" s="51"/>
      <c r="B218" s="51"/>
      <c r="C218" s="51"/>
      <c r="D218" s="51"/>
      <c r="E218" s="51"/>
      <c r="F218" s="51"/>
      <c r="G218" s="51"/>
      <c r="H218" s="51"/>
      <c r="I218" s="51"/>
      <c r="J218" s="51"/>
      <c r="K218" s="51"/>
      <c r="L218" s="51"/>
      <c r="M218" s="51"/>
      <c r="N218" s="51"/>
      <c r="O218" s="51"/>
      <c r="P218" s="51"/>
      <c r="Q218" s="51"/>
      <c r="R218" s="51"/>
      <c r="S218" s="51"/>
      <c r="T218" s="51"/>
      <c r="U218" s="51"/>
    </row>
    <row r="219" spans="1:21" ht="15.75" customHeight="1">
      <c r="A219" s="51"/>
      <c r="B219" s="51"/>
      <c r="C219" s="51"/>
      <c r="D219" s="51"/>
      <c r="E219" s="51"/>
      <c r="F219" s="51"/>
      <c r="G219" s="51"/>
      <c r="H219" s="51"/>
      <c r="I219" s="51"/>
      <c r="J219" s="51"/>
      <c r="K219" s="51"/>
      <c r="L219" s="51"/>
      <c r="M219" s="51"/>
      <c r="N219" s="51"/>
      <c r="O219" s="51"/>
      <c r="P219" s="51"/>
      <c r="Q219" s="51"/>
      <c r="R219" s="51"/>
      <c r="S219" s="51"/>
      <c r="T219" s="51"/>
      <c r="U219" s="51"/>
    </row>
    <row r="220" spans="1:21" ht="15.75" customHeight="1">
      <c r="A220" s="51"/>
      <c r="B220" s="51"/>
      <c r="C220" s="51"/>
      <c r="D220" s="51"/>
      <c r="E220" s="51"/>
      <c r="F220" s="51"/>
      <c r="G220" s="51"/>
      <c r="H220" s="51"/>
      <c r="I220" s="51"/>
      <c r="J220" s="51"/>
      <c r="K220" s="51"/>
      <c r="L220" s="51"/>
      <c r="M220" s="51"/>
      <c r="N220" s="51"/>
      <c r="O220" s="51"/>
      <c r="P220" s="51"/>
      <c r="Q220" s="51"/>
      <c r="R220" s="51"/>
      <c r="S220" s="51"/>
      <c r="T220" s="51"/>
      <c r="U220" s="51"/>
    </row>
    <row r="221" spans="1:21" ht="15.75" customHeight="1">
      <c r="F221" s="8"/>
    </row>
    <row r="222" spans="1:21" ht="15.75" customHeight="1">
      <c r="F222" s="8"/>
    </row>
    <row r="223" spans="1:21" ht="15.75" customHeight="1">
      <c r="F223" s="8"/>
    </row>
    <row r="224" spans="1:21" ht="15.75" customHeight="1">
      <c r="F224" s="8"/>
    </row>
    <row r="225" spans="6:6" ht="15.75" customHeight="1">
      <c r="F225" s="8"/>
    </row>
    <row r="226" spans="6:6" ht="15.75" customHeight="1">
      <c r="F226" s="8"/>
    </row>
    <row r="227" spans="6:6" ht="15.75" customHeight="1">
      <c r="F227" s="8"/>
    </row>
    <row r="228" spans="6:6" ht="15.75" customHeight="1">
      <c r="F228" s="8"/>
    </row>
    <row r="229" spans="6:6" ht="15.75" customHeight="1">
      <c r="F229" s="8"/>
    </row>
    <row r="230" spans="6:6" ht="15.75" customHeight="1">
      <c r="F230" s="8"/>
    </row>
    <row r="231" spans="6:6" ht="15.75" customHeight="1">
      <c r="F231" s="8"/>
    </row>
    <row r="232" spans="6:6" ht="15.75" customHeight="1">
      <c r="F232" s="8"/>
    </row>
    <row r="233" spans="6:6" ht="15.75" customHeight="1">
      <c r="F233" s="8"/>
    </row>
    <row r="234" spans="6:6" ht="15.75" customHeight="1">
      <c r="F234" s="8"/>
    </row>
    <row r="235" spans="6:6" ht="15.75" customHeight="1">
      <c r="F235" s="8"/>
    </row>
    <row r="236" spans="6:6" ht="15.75" customHeight="1">
      <c r="F236" s="8"/>
    </row>
    <row r="237" spans="6:6" ht="15.75" customHeight="1">
      <c r="F237" s="8"/>
    </row>
    <row r="238" spans="6:6" ht="15.75" customHeight="1">
      <c r="F238" s="8"/>
    </row>
    <row r="239" spans="6:6" ht="15.75" customHeight="1">
      <c r="F239" s="8"/>
    </row>
    <row r="240" spans="6:6" ht="15.75" customHeight="1">
      <c r="F240" s="8"/>
    </row>
    <row r="241" spans="6:6" ht="15.75" customHeight="1">
      <c r="F241" s="8"/>
    </row>
    <row r="242" spans="6:6" ht="15.75" customHeight="1">
      <c r="F242" s="8"/>
    </row>
    <row r="243" spans="6:6" ht="15.75" customHeight="1">
      <c r="F243" s="8"/>
    </row>
    <row r="244" spans="6:6" ht="15.75" customHeight="1">
      <c r="F244" s="8"/>
    </row>
    <row r="245" spans="6:6" ht="15.75" customHeight="1">
      <c r="F245" s="8"/>
    </row>
    <row r="246" spans="6:6" ht="15.75" customHeight="1">
      <c r="F246" s="8"/>
    </row>
    <row r="247" spans="6:6" ht="15.75" customHeight="1">
      <c r="F247" s="8"/>
    </row>
    <row r="248" spans="6:6" ht="15.75" customHeight="1">
      <c r="F248" s="8"/>
    </row>
    <row r="249" spans="6:6" ht="15.75" customHeight="1">
      <c r="F249" s="8"/>
    </row>
    <row r="250" spans="6:6" ht="15.75" customHeight="1">
      <c r="F250" s="8"/>
    </row>
    <row r="251" spans="6:6" ht="15.75" customHeight="1">
      <c r="F251" s="8"/>
    </row>
    <row r="252" spans="6:6" ht="15.75" customHeight="1">
      <c r="F252" s="8"/>
    </row>
    <row r="253" spans="6:6" ht="15.75" customHeight="1">
      <c r="F253" s="8"/>
    </row>
    <row r="254" spans="6:6" ht="15.75" customHeight="1">
      <c r="F254" s="8"/>
    </row>
    <row r="255" spans="6:6" ht="15.75" customHeight="1">
      <c r="F255" s="8"/>
    </row>
    <row r="256" spans="6:6" ht="15.75" customHeight="1">
      <c r="F256" s="8"/>
    </row>
    <row r="257" spans="6:6" ht="15.75" customHeight="1">
      <c r="F257" s="8"/>
    </row>
    <row r="258" spans="6:6" ht="15.75" customHeight="1">
      <c r="F258" s="8"/>
    </row>
    <row r="259" spans="6:6" ht="15.75" customHeight="1">
      <c r="F259" s="8"/>
    </row>
    <row r="260" spans="6:6" ht="15.75" customHeight="1">
      <c r="F260" s="8"/>
    </row>
    <row r="261" spans="6:6" ht="15.75" customHeight="1">
      <c r="F261" s="8"/>
    </row>
    <row r="262" spans="6:6" ht="15.75" customHeight="1">
      <c r="F262" s="8"/>
    </row>
    <row r="263" spans="6:6" ht="15.75" customHeight="1">
      <c r="F263" s="8"/>
    </row>
    <row r="264" spans="6:6" ht="15.75" customHeight="1">
      <c r="F264" s="8"/>
    </row>
    <row r="265" spans="6:6" ht="15.75" customHeight="1">
      <c r="F265" s="8"/>
    </row>
    <row r="266" spans="6:6" ht="15.75" customHeight="1">
      <c r="F266" s="8"/>
    </row>
    <row r="267" spans="6:6" ht="15.75" customHeight="1">
      <c r="F267" s="8"/>
    </row>
    <row r="268" spans="6:6" ht="15.75" customHeight="1">
      <c r="F268" s="8"/>
    </row>
    <row r="269" spans="6:6" ht="15.75" customHeight="1">
      <c r="F269" s="8"/>
    </row>
    <row r="270" spans="6:6" ht="15.75" customHeight="1">
      <c r="F270" s="8"/>
    </row>
    <row r="271" spans="6:6" ht="15.75" customHeight="1">
      <c r="F271" s="8"/>
    </row>
    <row r="272" spans="6:6" ht="15.75" customHeight="1">
      <c r="F272" s="8"/>
    </row>
    <row r="273" spans="6:6" ht="15.75" customHeight="1">
      <c r="F273" s="8"/>
    </row>
    <row r="274" spans="6:6" ht="15.75" customHeight="1">
      <c r="F274" s="8"/>
    </row>
    <row r="275" spans="6:6" ht="15.75" customHeight="1">
      <c r="F275" s="8"/>
    </row>
    <row r="276" spans="6:6" ht="15.75" customHeight="1">
      <c r="F276" s="8"/>
    </row>
    <row r="277" spans="6:6" ht="15.75" customHeight="1">
      <c r="F277" s="8"/>
    </row>
    <row r="278" spans="6:6" ht="15.75" customHeight="1">
      <c r="F278" s="8"/>
    </row>
    <row r="279" spans="6:6" ht="15.75" customHeight="1">
      <c r="F279" s="8"/>
    </row>
    <row r="280" spans="6:6" ht="15.75" customHeight="1">
      <c r="F280" s="8"/>
    </row>
    <row r="281" spans="6:6" ht="15.75" customHeight="1">
      <c r="F281" s="8"/>
    </row>
    <row r="282" spans="6:6" ht="15.75" customHeight="1">
      <c r="F282" s="8"/>
    </row>
    <row r="283" spans="6:6" ht="15.75" customHeight="1">
      <c r="F283" s="8"/>
    </row>
    <row r="284" spans="6:6" ht="15.75" customHeight="1">
      <c r="F284" s="8"/>
    </row>
    <row r="285" spans="6:6" ht="15.75" customHeight="1">
      <c r="F285" s="8"/>
    </row>
    <row r="286" spans="6:6" ht="15.75" customHeight="1">
      <c r="F286" s="8"/>
    </row>
    <row r="287" spans="6:6" ht="15.75" customHeight="1">
      <c r="F287" s="8"/>
    </row>
    <row r="288" spans="6:6" ht="15.75" customHeight="1">
      <c r="F288" s="8"/>
    </row>
    <row r="289" spans="6:6" ht="15.75" customHeight="1">
      <c r="F289" s="8"/>
    </row>
    <row r="290" spans="6:6" ht="15.75" customHeight="1">
      <c r="F290" s="8"/>
    </row>
    <row r="291" spans="6:6" ht="15.75" customHeight="1">
      <c r="F291" s="8"/>
    </row>
    <row r="292" spans="6:6" ht="15.75" customHeight="1">
      <c r="F292" s="8"/>
    </row>
    <row r="293" spans="6:6" ht="15.75" customHeight="1">
      <c r="F293" s="8"/>
    </row>
    <row r="294" spans="6:6" ht="15.75" customHeight="1">
      <c r="F294" s="8"/>
    </row>
    <row r="295" spans="6:6" ht="15.75" customHeight="1">
      <c r="F295" s="8"/>
    </row>
    <row r="296" spans="6:6" ht="15.75" customHeight="1">
      <c r="F296" s="8"/>
    </row>
    <row r="297" spans="6:6" ht="15.75" customHeight="1">
      <c r="F297" s="8"/>
    </row>
    <row r="298" spans="6:6" ht="15.75" customHeight="1">
      <c r="F298" s="8"/>
    </row>
    <row r="299" spans="6:6" ht="15.75" customHeight="1">
      <c r="F299" s="8"/>
    </row>
    <row r="300" spans="6:6" ht="15.75" customHeight="1">
      <c r="F300" s="8"/>
    </row>
    <row r="301" spans="6:6" ht="15.75" customHeight="1">
      <c r="F301" s="8"/>
    </row>
    <row r="302" spans="6:6" ht="15.75" customHeight="1">
      <c r="F302" s="8"/>
    </row>
    <row r="303" spans="6:6" ht="15.75" customHeight="1">
      <c r="F303" s="8"/>
    </row>
    <row r="304" spans="6:6" ht="15.75" customHeight="1">
      <c r="F304" s="8"/>
    </row>
    <row r="305" spans="6:6" ht="15.75" customHeight="1">
      <c r="F305" s="8"/>
    </row>
    <row r="306" spans="6:6" ht="15.75" customHeight="1">
      <c r="F306" s="8"/>
    </row>
    <row r="307" spans="6:6" ht="15.75" customHeight="1">
      <c r="F307" s="8"/>
    </row>
    <row r="308" spans="6:6" ht="15.75" customHeight="1">
      <c r="F308" s="8"/>
    </row>
    <row r="309" spans="6:6" ht="15.75" customHeight="1">
      <c r="F309" s="8"/>
    </row>
    <row r="310" spans="6:6" ht="15.75" customHeight="1">
      <c r="F310" s="8"/>
    </row>
    <row r="311" spans="6:6" ht="15.75" customHeight="1">
      <c r="F311" s="8"/>
    </row>
    <row r="312" spans="6:6" ht="15.75" customHeight="1">
      <c r="F312" s="8"/>
    </row>
    <row r="313" spans="6:6" ht="15.75" customHeight="1">
      <c r="F313" s="8"/>
    </row>
    <row r="314" spans="6:6" ht="15.75" customHeight="1">
      <c r="F314" s="8"/>
    </row>
    <row r="315" spans="6:6" ht="15.75" customHeight="1">
      <c r="F315" s="8"/>
    </row>
    <row r="316" spans="6:6" ht="15.75" customHeight="1">
      <c r="F316" s="8"/>
    </row>
    <row r="317" spans="6:6" ht="15.75" customHeight="1">
      <c r="F317" s="8"/>
    </row>
    <row r="318" spans="6:6" ht="15.75" customHeight="1">
      <c r="F318" s="8"/>
    </row>
    <row r="319" spans="6:6" ht="15.75" customHeight="1">
      <c r="F319" s="8"/>
    </row>
    <row r="320" spans="6:6" ht="15.75" customHeight="1">
      <c r="F320" s="8"/>
    </row>
    <row r="321" spans="6:6" ht="15.75" customHeight="1">
      <c r="F321" s="8"/>
    </row>
    <row r="322" spans="6:6" ht="15.75" customHeight="1">
      <c r="F322" s="8"/>
    </row>
    <row r="323" spans="6:6" ht="15.75" customHeight="1">
      <c r="F323" s="8"/>
    </row>
    <row r="324" spans="6:6" ht="15.75" customHeight="1">
      <c r="F324" s="8"/>
    </row>
    <row r="325" spans="6:6" ht="15.75" customHeight="1">
      <c r="F325" s="8"/>
    </row>
    <row r="326" spans="6:6" ht="15.75" customHeight="1">
      <c r="F326" s="8"/>
    </row>
    <row r="327" spans="6:6" ht="15.75" customHeight="1">
      <c r="F327" s="8"/>
    </row>
    <row r="328" spans="6:6" ht="15.75" customHeight="1">
      <c r="F328" s="8"/>
    </row>
    <row r="329" spans="6:6" ht="15.75" customHeight="1">
      <c r="F329" s="8"/>
    </row>
    <row r="330" spans="6:6" ht="15.75" customHeight="1">
      <c r="F330" s="8"/>
    </row>
    <row r="331" spans="6:6" ht="15.75" customHeight="1">
      <c r="F331" s="8"/>
    </row>
    <row r="332" spans="6:6" ht="15.75" customHeight="1">
      <c r="F332" s="8"/>
    </row>
    <row r="333" spans="6:6" ht="15.75" customHeight="1">
      <c r="F333" s="8"/>
    </row>
    <row r="334" spans="6:6" ht="15.75" customHeight="1">
      <c r="F334" s="8"/>
    </row>
    <row r="335" spans="6:6" ht="15.75" customHeight="1">
      <c r="F335" s="8"/>
    </row>
    <row r="336" spans="6:6" ht="15.75" customHeight="1">
      <c r="F336" s="8"/>
    </row>
    <row r="337" spans="6:6" ht="15.75" customHeight="1">
      <c r="F337" s="8"/>
    </row>
    <row r="338" spans="6:6" ht="15.75" customHeight="1">
      <c r="F338" s="8"/>
    </row>
    <row r="339" spans="6:6" ht="15.75" customHeight="1">
      <c r="F339" s="8"/>
    </row>
    <row r="340" spans="6:6" ht="15.75" customHeight="1">
      <c r="F340" s="8"/>
    </row>
    <row r="341" spans="6:6" ht="15.75" customHeight="1">
      <c r="F341" s="8"/>
    </row>
    <row r="342" spans="6:6" ht="15.75" customHeight="1">
      <c r="F342" s="8"/>
    </row>
    <row r="343" spans="6:6" ht="15.75" customHeight="1">
      <c r="F343" s="8"/>
    </row>
    <row r="344" spans="6:6" ht="15.75" customHeight="1">
      <c r="F344" s="8"/>
    </row>
    <row r="345" spans="6:6" ht="15.75" customHeight="1">
      <c r="F345" s="8"/>
    </row>
    <row r="346" spans="6:6" ht="15.75" customHeight="1">
      <c r="F346" s="8"/>
    </row>
    <row r="347" spans="6:6" ht="15.75" customHeight="1">
      <c r="F347" s="8"/>
    </row>
    <row r="348" spans="6:6" ht="15.75" customHeight="1">
      <c r="F348" s="8"/>
    </row>
    <row r="349" spans="6:6" ht="15.75" customHeight="1">
      <c r="F349" s="8"/>
    </row>
    <row r="350" spans="6:6" ht="15.75" customHeight="1">
      <c r="F350" s="8"/>
    </row>
    <row r="351" spans="6:6" ht="15.75" customHeight="1">
      <c r="F351" s="8"/>
    </row>
    <row r="352" spans="6:6" ht="15.75" customHeight="1">
      <c r="F352" s="8"/>
    </row>
    <row r="353" spans="6:6" ht="15.75" customHeight="1">
      <c r="F353" s="8"/>
    </row>
    <row r="354" spans="6:6" ht="15.75" customHeight="1">
      <c r="F354" s="8"/>
    </row>
    <row r="355" spans="6:6" ht="15.75" customHeight="1">
      <c r="F355" s="8"/>
    </row>
    <row r="356" spans="6:6" ht="15.75" customHeight="1">
      <c r="F356" s="8"/>
    </row>
    <row r="357" spans="6:6" ht="15.75" customHeight="1">
      <c r="F357" s="8"/>
    </row>
    <row r="358" spans="6:6" ht="15.75" customHeight="1">
      <c r="F358" s="8"/>
    </row>
    <row r="359" spans="6:6" ht="15.75" customHeight="1">
      <c r="F359" s="8"/>
    </row>
    <row r="360" spans="6:6" ht="15.75" customHeight="1">
      <c r="F360" s="8"/>
    </row>
    <row r="361" spans="6:6" ht="15.75" customHeight="1">
      <c r="F361" s="8"/>
    </row>
    <row r="362" spans="6:6" ht="15.75" customHeight="1">
      <c r="F362" s="8"/>
    </row>
    <row r="363" spans="6:6" ht="15.75" customHeight="1">
      <c r="F363" s="8"/>
    </row>
    <row r="364" spans="6:6" ht="15.75" customHeight="1">
      <c r="F364" s="8"/>
    </row>
    <row r="365" spans="6:6" ht="15.75" customHeight="1">
      <c r="F365" s="8"/>
    </row>
    <row r="366" spans="6:6" ht="15.75" customHeight="1">
      <c r="F366" s="8"/>
    </row>
    <row r="367" spans="6:6" ht="15.75" customHeight="1">
      <c r="F367" s="8"/>
    </row>
    <row r="368" spans="6:6" ht="15.75" customHeight="1">
      <c r="F368" s="8"/>
    </row>
    <row r="369" spans="6:6" ht="15.75" customHeight="1">
      <c r="F369" s="8"/>
    </row>
    <row r="370" spans="6:6" ht="15.75" customHeight="1">
      <c r="F370" s="8"/>
    </row>
    <row r="371" spans="6:6" ht="15.75" customHeight="1">
      <c r="F371" s="8"/>
    </row>
    <row r="372" spans="6:6" ht="15.75" customHeight="1">
      <c r="F372" s="8"/>
    </row>
    <row r="373" spans="6:6" ht="15.75" customHeight="1">
      <c r="F373" s="8"/>
    </row>
    <row r="374" spans="6:6" ht="15.75" customHeight="1">
      <c r="F374" s="8"/>
    </row>
    <row r="375" spans="6:6" ht="15.75" customHeight="1">
      <c r="F375" s="8"/>
    </row>
    <row r="376" spans="6:6" ht="15.75" customHeight="1">
      <c r="F376" s="8"/>
    </row>
    <row r="377" spans="6:6" ht="15.75" customHeight="1">
      <c r="F377" s="8"/>
    </row>
    <row r="378" spans="6:6" ht="15.75" customHeight="1">
      <c r="F378" s="8"/>
    </row>
    <row r="379" spans="6:6" ht="15.75" customHeight="1">
      <c r="F379" s="8"/>
    </row>
    <row r="380" spans="6:6" ht="15.75" customHeight="1">
      <c r="F380" s="8"/>
    </row>
    <row r="381" spans="6:6" ht="15.75" customHeight="1">
      <c r="F381" s="8"/>
    </row>
    <row r="382" spans="6:6" ht="15.75" customHeight="1">
      <c r="F382" s="8"/>
    </row>
    <row r="383" spans="6:6" ht="15.75" customHeight="1">
      <c r="F383" s="8"/>
    </row>
    <row r="384" spans="6:6" ht="15.75" customHeight="1">
      <c r="F384" s="8"/>
    </row>
    <row r="385" spans="6:6" ht="15.75" customHeight="1">
      <c r="F385" s="8"/>
    </row>
    <row r="386" spans="6:6" ht="15.75" customHeight="1">
      <c r="F386" s="8"/>
    </row>
    <row r="387" spans="6:6" ht="15.75" customHeight="1">
      <c r="F387" s="8"/>
    </row>
    <row r="388" spans="6:6" ht="15.75" customHeight="1">
      <c r="F388" s="8"/>
    </row>
    <row r="389" spans="6:6" ht="15.75" customHeight="1">
      <c r="F389" s="8"/>
    </row>
    <row r="390" spans="6:6" ht="15.75" customHeight="1">
      <c r="F390" s="8"/>
    </row>
    <row r="391" spans="6:6" ht="15.75" customHeight="1">
      <c r="F391" s="8"/>
    </row>
    <row r="392" spans="6:6" ht="15.75" customHeight="1">
      <c r="F392" s="8"/>
    </row>
    <row r="393" spans="6:6" ht="15.75" customHeight="1">
      <c r="F393" s="8"/>
    </row>
    <row r="394" spans="6:6" ht="15.75" customHeight="1">
      <c r="F394" s="8"/>
    </row>
    <row r="395" spans="6:6" ht="15.75" customHeight="1">
      <c r="F395" s="8"/>
    </row>
    <row r="396" spans="6:6" ht="15.75" customHeight="1">
      <c r="F396" s="8"/>
    </row>
    <row r="397" spans="6:6" ht="15.75" customHeight="1">
      <c r="F397" s="8"/>
    </row>
    <row r="398" spans="6:6" ht="15.75" customHeight="1">
      <c r="F398" s="8"/>
    </row>
    <row r="399" spans="6:6" ht="15.75" customHeight="1">
      <c r="F399" s="8"/>
    </row>
    <row r="400" spans="6:6" ht="15.75" customHeight="1">
      <c r="F400" s="8"/>
    </row>
    <row r="401" spans="6:6" ht="15.75" customHeight="1">
      <c r="F401" s="8"/>
    </row>
    <row r="402" spans="6:6" ht="15.75" customHeight="1">
      <c r="F402" s="8"/>
    </row>
    <row r="403" spans="6:6" ht="15.75" customHeight="1">
      <c r="F403" s="8"/>
    </row>
    <row r="404" spans="6:6" ht="15.75" customHeight="1">
      <c r="F404" s="8"/>
    </row>
    <row r="405" spans="6:6" ht="15.75" customHeight="1">
      <c r="F405" s="8"/>
    </row>
    <row r="406" spans="6:6" ht="15.75" customHeight="1">
      <c r="F406" s="8"/>
    </row>
    <row r="407" spans="6:6" ht="15.75" customHeight="1">
      <c r="F407" s="8"/>
    </row>
    <row r="408" spans="6:6" ht="15.75" customHeight="1">
      <c r="F408" s="8"/>
    </row>
    <row r="409" spans="6:6" ht="15.75" customHeight="1">
      <c r="F409" s="8"/>
    </row>
    <row r="410" spans="6:6" ht="15.75" customHeight="1">
      <c r="F410" s="8"/>
    </row>
    <row r="411" spans="6:6" ht="15.75" customHeight="1">
      <c r="F411" s="8"/>
    </row>
    <row r="412" spans="6:6" ht="15.75" customHeight="1">
      <c r="F412" s="8"/>
    </row>
    <row r="413" spans="6:6" ht="15.75" customHeight="1">
      <c r="F413" s="8"/>
    </row>
    <row r="414" spans="6:6" ht="15.75" customHeight="1">
      <c r="F414" s="8"/>
    </row>
    <row r="415" spans="6:6" ht="15.75" customHeight="1">
      <c r="F415" s="8"/>
    </row>
    <row r="416" spans="6:6" ht="15.75" customHeight="1">
      <c r="F416" s="8"/>
    </row>
    <row r="417" spans="6:6" ht="15.75" customHeight="1">
      <c r="F417" s="8"/>
    </row>
    <row r="418" spans="6:6" ht="15.75" customHeight="1">
      <c r="F418" s="8"/>
    </row>
    <row r="419" spans="6:6" ht="15.75" customHeight="1">
      <c r="F419" s="8"/>
    </row>
    <row r="420" spans="6:6" ht="15.75" customHeight="1">
      <c r="F420" s="8"/>
    </row>
    <row r="421" spans="6:6" ht="15.75" customHeight="1">
      <c r="F421" s="8"/>
    </row>
    <row r="422" spans="6:6" ht="15.75" customHeight="1">
      <c r="F422" s="8"/>
    </row>
    <row r="423" spans="6:6" ht="15.75" customHeight="1">
      <c r="F423" s="8"/>
    </row>
    <row r="424" spans="6:6" ht="15.75" customHeight="1">
      <c r="F424" s="8"/>
    </row>
    <row r="425" spans="6:6" ht="15.75" customHeight="1">
      <c r="F425" s="8"/>
    </row>
    <row r="426" spans="6:6" ht="15.75" customHeight="1">
      <c r="F426" s="8"/>
    </row>
    <row r="427" spans="6:6" ht="15.75" customHeight="1">
      <c r="F427" s="8"/>
    </row>
    <row r="428" spans="6:6" ht="15.75" customHeight="1">
      <c r="F428" s="8"/>
    </row>
    <row r="429" spans="6:6" ht="15.75" customHeight="1">
      <c r="F429" s="8"/>
    </row>
    <row r="430" spans="6:6" ht="15.75" customHeight="1">
      <c r="F430" s="8"/>
    </row>
    <row r="431" spans="6:6" ht="15.75" customHeight="1">
      <c r="F431" s="8"/>
    </row>
    <row r="432" spans="6:6" ht="15.75" customHeight="1">
      <c r="F432" s="8"/>
    </row>
    <row r="433" spans="6:6" ht="15.75" customHeight="1">
      <c r="F433" s="8"/>
    </row>
    <row r="434" spans="6:6" ht="15.75" customHeight="1">
      <c r="F434" s="8"/>
    </row>
    <row r="435" spans="6:6" ht="15.75" customHeight="1">
      <c r="F435" s="8"/>
    </row>
    <row r="436" spans="6:6" ht="15.75" customHeight="1">
      <c r="F436" s="8"/>
    </row>
    <row r="437" spans="6:6" ht="15.75" customHeight="1">
      <c r="F437" s="8"/>
    </row>
    <row r="438" spans="6:6" ht="15.75" customHeight="1">
      <c r="F438" s="8"/>
    </row>
    <row r="439" spans="6:6" ht="15.75" customHeight="1">
      <c r="F439" s="8"/>
    </row>
    <row r="440" spans="6:6" ht="15.75" customHeight="1">
      <c r="F440" s="8"/>
    </row>
    <row r="441" spans="6:6" ht="15.75" customHeight="1">
      <c r="F441" s="8"/>
    </row>
    <row r="442" spans="6:6" ht="15.75" customHeight="1">
      <c r="F442" s="8"/>
    </row>
    <row r="443" spans="6:6" ht="15.75" customHeight="1">
      <c r="F443" s="8"/>
    </row>
    <row r="444" spans="6:6" ht="15.75" customHeight="1">
      <c r="F444" s="8"/>
    </row>
    <row r="445" spans="6:6" ht="15.75" customHeight="1">
      <c r="F445" s="8"/>
    </row>
    <row r="446" spans="6:6" ht="15.75" customHeight="1">
      <c r="F446" s="8"/>
    </row>
    <row r="447" spans="6:6" ht="15.75" customHeight="1">
      <c r="F447" s="8"/>
    </row>
    <row r="448" spans="6:6" ht="15.75" customHeight="1">
      <c r="F448" s="8"/>
    </row>
    <row r="449" spans="6:6" ht="15.75" customHeight="1">
      <c r="F449" s="8"/>
    </row>
    <row r="450" spans="6:6" ht="15.75" customHeight="1">
      <c r="F450" s="8"/>
    </row>
    <row r="451" spans="6:6" ht="15.75" customHeight="1">
      <c r="F451" s="8"/>
    </row>
    <row r="452" spans="6:6" ht="15.75" customHeight="1">
      <c r="F452" s="8"/>
    </row>
    <row r="453" spans="6:6" ht="15.75" customHeight="1">
      <c r="F453" s="8"/>
    </row>
    <row r="454" spans="6:6" ht="15.75" customHeight="1">
      <c r="F454" s="8"/>
    </row>
    <row r="455" spans="6:6" ht="15.75" customHeight="1">
      <c r="F455" s="8"/>
    </row>
    <row r="456" spans="6:6" ht="15.75" customHeight="1">
      <c r="F456" s="8"/>
    </row>
    <row r="457" spans="6:6" ht="15.75" customHeight="1">
      <c r="F457" s="8"/>
    </row>
    <row r="458" spans="6:6" ht="15.75" customHeight="1">
      <c r="F458" s="8"/>
    </row>
    <row r="459" spans="6:6" ht="15.75" customHeight="1">
      <c r="F459" s="8"/>
    </row>
    <row r="460" spans="6:6" ht="15.75" customHeight="1">
      <c r="F460" s="8"/>
    </row>
    <row r="461" spans="6:6" ht="15.75" customHeight="1">
      <c r="F461" s="8"/>
    </row>
    <row r="462" spans="6:6" ht="15.75" customHeight="1">
      <c r="F462" s="8"/>
    </row>
    <row r="463" spans="6:6" ht="15.75" customHeight="1">
      <c r="F463" s="8"/>
    </row>
    <row r="464" spans="6:6" ht="15.75" customHeight="1">
      <c r="F464" s="8"/>
    </row>
    <row r="465" spans="6:6" ht="15.75" customHeight="1">
      <c r="F465" s="8"/>
    </row>
    <row r="466" spans="6:6" ht="15.75" customHeight="1">
      <c r="F466" s="8"/>
    </row>
    <row r="467" spans="6:6" ht="15.75" customHeight="1">
      <c r="F467" s="8"/>
    </row>
    <row r="468" spans="6:6" ht="15.75" customHeight="1">
      <c r="F468" s="8"/>
    </row>
    <row r="469" spans="6:6" ht="15.75" customHeight="1">
      <c r="F469" s="8"/>
    </row>
    <row r="470" spans="6:6" ht="15.75" customHeight="1">
      <c r="F470" s="8"/>
    </row>
    <row r="471" spans="6:6" ht="15.75" customHeight="1">
      <c r="F471" s="8"/>
    </row>
    <row r="472" spans="6:6" ht="15.75" customHeight="1">
      <c r="F472" s="8"/>
    </row>
    <row r="473" spans="6:6" ht="15.75" customHeight="1">
      <c r="F473" s="8"/>
    </row>
    <row r="474" spans="6:6" ht="15.75" customHeight="1">
      <c r="F474" s="8"/>
    </row>
    <row r="475" spans="6:6" ht="15.75" customHeight="1">
      <c r="F475" s="8"/>
    </row>
    <row r="476" spans="6:6" ht="15.75" customHeight="1">
      <c r="F476" s="8"/>
    </row>
    <row r="477" spans="6:6" ht="15.75" customHeight="1">
      <c r="F477" s="8"/>
    </row>
    <row r="478" spans="6:6" ht="15.75" customHeight="1">
      <c r="F478" s="8"/>
    </row>
    <row r="479" spans="6:6" ht="15.75" customHeight="1">
      <c r="F479" s="8"/>
    </row>
    <row r="480" spans="6:6" ht="15.75" customHeight="1">
      <c r="F480" s="8"/>
    </row>
    <row r="481" spans="6:6" ht="15.75" customHeight="1">
      <c r="F481" s="8"/>
    </row>
    <row r="482" spans="6:6" ht="15.75" customHeight="1">
      <c r="F482" s="8"/>
    </row>
    <row r="483" spans="6:6" ht="15.75" customHeight="1">
      <c r="F483" s="8"/>
    </row>
    <row r="484" spans="6:6" ht="15.75" customHeight="1">
      <c r="F484" s="8"/>
    </row>
    <row r="485" spans="6:6" ht="15.75" customHeight="1">
      <c r="F485" s="8"/>
    </row>
    <row r="486" spans="6:6" ht="15.75" customHeight="1">
      <c r="F486" s="8"/>
    </row>
    <row r="487" spans="6:6" ht="15.75" customHeight="1">
      <c r="F487" s="8"/>
    </row>
    <row r="488" spans="6:6" ht="15.75" customHeight="1">
      <c r="F488" s="8"/>
    </row>
    <row r="489" spans="6:6" ht="15.75" customHeight="1">
      <c r="F489" s="8"/>
    </row>
    <row r="490" spans="6:6" ht="15.75" customHeight="1">
      <c r="F490" s="8"/>
    </row>
    <row r="491" spans="6:6" ht="15.75" customHeight="1">
      <c r="F491" s="8"/>
    </row>
    <row r="492" spans="6:6" ht="15.75" customHeight="1">
      <c r="F492" s="8"/>
    </row>
    <row r="493" spans="6:6" ht="15.75" customHeight="1">
      <c r="F493" s="8"/>
    </row>
    <row r="494" spans="6:6" ht="15.75" customHeight="1">
      <c r="F494" s="8"/>
    </row>
    <row r="495" spans="6:6" ht="15.75" customHeight="1">
      <c r="F495" s="8"/>
    </row>
    <row r="496" spans="6:6" ht="15.75" customHeight="1">
      <c r="F496" s="8"/>
    </row>
    <row r="497" spans="6:6" ht="15.75" customHeight="1">
      <c r="F497" s="8"/>
    </row>
    <row r="498" spans="6:6" ht="15.75" customHeight="1">
      <c r="F498" s="8"/>
    </row>
    <row r="499" spans="6:6" ht="15.75" customHeight="1">
      <c r="F499" s="8"/>
    </row>
    <row r="500" spans="6:6" ht="15.75" customHeight="1">
      <c r="F500" s="8"/>
    </row>
    <row r="501" spans="6:6" ht="15.75" customHeight="1">
      <c r="F501" s="8"/>
    </row>
    <row r="502" spans="6:6" ht="15.75" customHeight="1">
      <c r="F502" s="8"/>
    </row>
    <row r="503" spans="6:6" ht="15.75" customHeight="1">
      <c r="F503" s="8"/>
    </row>
    <row r="504" spans="6:6" ht="15.75" customHeight="1">
      <c r="F504" s="8"/>
    </row>
    <row r="505" spans="6:6" ht="15.75" customHeight="1">
      <c r="F505" s="8"/>
    </row>
    <row r="506" spans="6:6" ht="15.75" customHeight="1">
      <c r="F506" s="8"/>
    </row>
    <row r="507" spans="6:6" ht="15.75" customHeight="1">
      <c r="F507" s="8"/>
    </row>
    <row r="508" spans="6:6" ht="15.75" customHeight="1">
      <c r="F508" s="8"/>
    </row>
    <row r="509" spans="6:6" ht="15.75" customHeight="1">
      <c r="F509" s="8"/>
    </row>
    <row r="510" spans="6:6" ht="15.75" customHeight="1">
      <c r="F510" s="8"/>
    </row>
    <row r="511" spans="6:6" ht="15.75" customHeight="1">
      <c r="F511" s="8"/>
    </row>
    <row r="512" spans="6:6" ht="15.75" customHeight="1">
      <c r="F512" s="8"/>
    </row>
    <row r="513" spans="6:6" ht="15.75" customHeight="1">
      <c r="F513" s="8"/>
    </row>
    <row r="514" spans="6:6" ht="15.75" customHeight="1">
      <c r="F514" s="8"/>
    </row>
    <row r="515" spans="6:6" ht="15.75" customHeight="1">
      <c r="F515" s="8"/>
    </row>
    <row r="516" spans="6:6" ht="15.75" customHeight="1">
      <c r="F516" s="8"/>
    </row>
    <row r="517" spans="6:6" ht="15.75" customHeight="1">
      <c r="F517" s="8"/>
    </row>
    <row r="518" spans="6:6" ht="15.75" customHeight="1">
      <c r="F518" s="8"/>
    </row>
    <row r="519" spans="6:6" ht="15.75" customHeight="1">
      <c r="F519" s="8"/>
    </row>
    <row r="520" spans="6:6" ht="15.75" customHeight="1">
      <c r="F520" s="8"/>
    </row>
    <row r="521" spans="6:6" ht="15.75" customHeight="1">
      <c r="F521" s="8"/>
    </row>
    <row r="522" spans="6:6" ht="15.75" customHeight="1">
      <c r="F522" s="8"/>
    </row>
    <row r="523" spans="6:6" ht="15.75" customHeight="1">
      <c r="F523" s="8"/>
    </row>
    <row r="524" spans="6:6" ht="15.75" customHeight="1">
      <c r="F524" s="8"/>
    </row>
    <row r="525" spans="6:6" ht="15.75" customHeight="1">
      <c r="F525" s="8"/>
    </row>
    <row r="526" spans="6:6" ht="15.75" customHeight="1">
      <c r="F526" s="8"/>
    </row>
    <row r="527" spans="6:6" ht="15.75" customHeight="1">
      <c r="F527" s="8"/>
    </row>
    <row r="528" spans="6:6" ht="15.75" customHeight="1">
      <c r="F528" s="8"/>
    </row>
    <row r="529" spans="6:6" ht="15.75" customHeight="1">
      <c r="F529" s="8"/>
    </row>
    <row r="530" spans="6:6" ht="15.75" customHeight="1">
      <c r="F530" s="8"/>
    </row>
    <row r="531" spans="6:6" ht="15.75" customHeight="1">
      <c r="F531" s="8"/>
    </row>
    <row r="532" spans="6:6" ht="15.75" customHeight="1">
      <c r="F532" s="8"/>
    </row>
    <row r="533" spans="6:6" ht="15.75" customHeight="1">
      <c r="F533" s="8"/>
    </row>
    <row r="534" spans="6:6" ht="15.75" customHeight="1">
      <c r="F534" s="8"/>
    </row>
    <row r="535" spans="6:6" ht="15.75" customHeight="1">
      <c r="F535" s="8"/>
    </row>
    <row r="536" spans="6:6" ht="15.75" customHeight="1">
      <c r="F536" s="8"/>
    </row>
    <row r="537" spans="6:6" ht="15.75" customHeight="1">
      <c r="F537" s="8"/>
    </row>
    <row r="538" spans="6:6" ht="15.75" customHeight="1">
      <c r="F538" s="8"/>
    </row>
    <row r="539" spans="6:6" ht="15.75" customHeight="1">
      <c r="F539" s="8"/>
    </row>
    <row r="540" spans="6:6" ht="15.75" customHeight="1">
      <c r="F540" s="8"/>
    </row>
    <row r="541" spans="6:6" ht="15.75" customHeight="1">
      <c r="F541" s="8"/>
    </row>
    <row r="542" spans="6:6" ht="15.75" customHeight="1">
      <c r="F542" s="8"/>
    </row>
    <row r="543" spans="6:6" ht="15.75" customHeight="1">
      <c r="F543" s="8"/>
    </row>
    <row r="544" spans="6:6" ht="15.75" customHeight="1">
      <c r="F544" s="8"/>
    </row>
    <row r="545" spans="6:6" ht="15.75" customHeight="1">
      <c r="F545" s="8"/>
    </row>
    <row r="546" spans="6:6" ht="15.75" customHeight="1">
      <c r="F546" s="8"/>
    </row>
    <row r="547" spans="6:6" ht="15.75" customHeight="1">
      <c r="F547" s="8"/>
    </row>
    <row r="548" spans="6:6" ht="15.75" customHeight="1">
      <c r="F548" s="8"/>
    </row>
    <row r="549" spans="6:6" ht="15.75" customHeight="1">
      <c r="F549" s="8"/>
    </row>
    <row r="550" spans="6:6" ht="15.75" customHeight="1">
      <c r="F550" s="8"/>
    </row>
    <row r="551" spans="6:6" ht="15.75" customHeight="1">
      <c r="F551" s="8"/>
    </row>
    <row r="552" spans="6:6" ht="15.75" customHeight="1">
      <c r="F552" s="8"/>
    </row>
    <row r="553" spans="6:6" ht="15.75" customHeight="1">
      <c r="F553" s="8"/>
    </row>
    <row r="554" spans="6:6" ht="15.75" customHeight="1">
      <c r="F554" s="8"/>
    </row>
    <row r="555" spans="6:6" ht="15.75" customHeight="1">
      <c r="F555" s="8"/>
    </row>
    <row r="556" spans="6:6" ht="15.75" customHeight="1">
      <c r="F556" s="8"/>
    </row>
    <row r="557" spans="6:6" ht="15.75" customHeight="1">
      <c r="F557" s="8"/>
    </row>
    <row r="558" spans="6:6" ht="15.75" customHeight="1">
      <c r="F558" s="8"/>
    </row>
    <row r="559" spans="6:6" ht="15.75" customHeight="1">
      <c r="F559" s="8"/>
    </row>
    <row r="560" spans="6:6" ht="15.75" customHeight="1">
      <c r="F560" s="8"/>
    </row>
    <row r="561" spans="6:6" ht="15.75" customHeight="1">
      <c r="F561" s="8"/>
    </row>
    <row r="562" spans="6:6" ht="15.75" customHeight="1">
      <c r="F562" s="8"/>
    </row>
    <row r="563" spans="6:6" ht="15.75" customHeight="1">
      <c r="F563" s="8"/>
    </row>
    <row r="564" spans="6:6" ht="15.75" customHeight="1">
      <c r="F564" s="8"/>
    </row>
    <row r="565" spans="6:6" ht="15.75" customHeight="1">
      <c r="F565" s="8"/>
    </row>
    <row r="566" spans="6:6" ht="15.75" customHeight="1">
      <c r="F566" s="8"/>
    </row>
    <row r="567" spans="6:6" ht="15.75" customHeight="1">
      <c r="F567" s="8"/>
    </row>
    <row r="568" spans="6:6" ht="15.75" customHeight="1">
      <c r="F568" s="8"/>
    </row>
    <row r="569" spans="6:6" ht="15.75" customHeight="1">
      <c r="F569" s="8"/>
    </row>
    <row r="570" spans="6:6" ht="15.75" customHeight="1">
      <c r="F570" s="8"/>
    </row>
    <row r="571" spans="6:6" ht="15.75" customHeight="1">
      <c r="F571" s="8"/>
    </row>
    <row r="572" spans="6:6" ht="15.75" customHeight="1">
      <c r="F572" s="8"/>
    </row>
    <row r="573" spans="6:6" ht="15.75" customHeight="1">
      <c r="F573" s="8"/>
    </row>
    <row r="574" spans="6:6" ht="15.75" customHeight="1">
      <c r="F574" s="8"/>
    </row>
    <row r="575" spans="6:6" ht="15.75" customHeight="1">
      <c r="F575" s="8"/>
    </row>
    <row r="576" spans="6:6" ht="15.75" customHeight="1">
      <c r="F576" s="8"/>
    </row>
    <row r="577" spans="6:6" ht="15.75" customHeight="1">
      <c r="F577" s="8"/>
    </row>
    <row r="578" spans="6:6" ht="15.75" customHeight="1">
      <c r="F578" s="8"/>
    </row>
    <row r="579" spans="6:6" ht="15.75" customHeight="1">
      <c r="F579" s="8"/>
    </row>
    <row r="580" spans="6:6" ht="15.75" customHeight="1">
      <c r="F580" s="8"/>
    </row>
    <row r="581" spans="6:6" ht="15.75" customHeight="1">
      <c r="F581" s="8"/>
    </row>
    <row r="582" spans="6:6" ht="15.75" customHeight="1">
      <c r="F582" s="8"/>
    </row>
    <row r="583" spans="6:6" ht="15.75" customHeight="1">
      <c r="F583" s="8"/>
    </row>
    <row r="584" spans="6:6" ht="15.75" customHeight="1">
      <c r="F584" s="8"/>
    </row>
    <row r="585" spans="6:6" ht="15.75" customHeight="1">
      <c r="F585" s="8"/>
    </row>
    <row r="586" spans="6:6" ht="15.75" customHeight="1">
      <c r="F586" s="8"/>
    </row>
    <row r="587" spans="6:6" ht="15.75" customHeight="1">
      <c r="F587" s="8"/>
    </row>
    <row r="588" spans="6:6" ht="15.75" customHeight="1">
      <c r="F588" s="8"/>
    </row>
    <row r="589" spans="6:6" ht="15.75" customHeight="1">
      <c r="F589" s="8"/>
    </row>
    <row r="590" spans="6:6" ht="15.75" customHeight="1">
      <c r="F590" s="8"/>
    </row>
    <row r="591" spans="6:6" ht="15.75" customHeight="1">
      <c r="F591" s="8"/>
    </row>
    <row r="592" spans="6:6" ht="15.75" customHeight="1">
      <c r="F592" s="8"/>
    </row>
    <row r="593" spans="6:6" ht="15.75" customHeight="1">
      <c r="F593" s="8"/>
    </row>
    <row r="594" spans="6:6" ht="15.75" customHeight="1">
      <c r="F594" s="8"/>
    </row>
    <row r="595" spans="6:6" ht="15.75" customHeight="1">
      <c r="F595" s="8"/>
    </row>
    <row r="596" spans="6:6" ht="15.75" customHeight="1">
      <c r="F596" s="8"/>
    </row>
    <row r="597" spans="6:6" ht="15.75" customHeight="1">
      <c r="F597" s="8"/>
    </row>
    <row r="598" spans="6:6" ht="15.75" customHeight="1">
      <c r="F598" s="8"/>
    </row>
    <row r="599" spans="6:6" ht="15.75" customHeight="1">
      <c r="F599" s="8"/>
    </row>
    <row r="600" spans="6:6" ht="15.75" customHeight="1">
      <c r="F600" s="8"/>
    </row>
    <row r="601" spans="6:6" ht="15.75" customHeight="1">
      <c r="F601" s="8"/>
    </row>
    <row r="602" spans="6:6" ht="15.75" customHeight="1">
      <c r="F602" s="8"/>
    </row>
    <row r="603" spans="6:6" ht="15.75" customHeight="1">
      <c r="F603" s="8"/>
    </row>
    <row r="604" spans="6:6" ht="15.75" customHeight="1">
      <c r="F604" s="8"/>
    </row>
    <row r="605" spans="6:6" ht="15.75" customHeight="1">
      <c r="F605" s="8"/>
    </row>
    <row r="606" spans="6:6" ht="15.75" customHeight="1">
      <c r="F606" s="8"/>
    </row>
    <row r="607" spans="6:6" ht="15.75" customHeight="1">
      <c r="F607" s="8"/>
    </row>
    <row r="608" spans="6:6" ht="15.75" customHeight="1">
      <c r="F608" s="8"/>
    </row>
    <row r="609" spans="6:6" ht="15.75" customHeight="1">
      <c r="F609" s="8"/>
    </row>
    <row r="610" spans="6:6" ht="15.75" customHeight="1">
      <c r="F610" s="8"/>
    </row>
    <row r="611" spans="6:6" ht="15.75" customHeight="1">
      <c r="F611" s="8"/>
    </row>
    <row r="612" spans="6:6" ht="15.75" customHeight="1">
      <c r="F612" s="8"/>
    </row>
    <row r="613" spans="6:6" ht="15.75" customHeight="1">
      <c r="F613" s="8"/>
    </row>
    <row r="614" spans="6:6" ht="15.75" customHeight="1">
      <c r="F614" s="8"/>
    </row>
    <row r="615" spans="6:6" ht="15.75" customHeight="1">
      <c r="F615" s="8"/>
    </row>
    <row r="616" spans="6:6" ht="15.75" customHeight="1">
      <c r="F616" s="8"/>
    </row>
    <row r="617" spans="6:6" ht="15.75" customHeight="1">
      <c r="F617" s="8"/>
    </row>
    <row r="618" spans="6:6" ht="15.75" customHeight="1">
      <c r="F618" s="8"/>
    </row>
    <row r="619" spans="6:6" ht="15.75" customHeight="1">
      <c r="F619" s="8"/>
    </row>
    <row r="620" spans="6:6" ht="15.75" customHeight="1">
      <c r="F620" s="8"/>
    </row>
    <row r="621" spans="6:6" ht="15.75" customHeight="1">
      <c r="F621" s="8"/>
    </row>
    <row r="622" spans="6:6" ht="15.75" customHeight="1">
      <c r="F622" s="8"/>
    </row>
    <row r="623" spans="6:6" ht="15.75" customHeight="1">
      <c r="F623" s="8"/>
    </row>
    <row r="624" spans="6:6" ht="15.75" customHeight="1">
      <c r="F624" s="8"/>
    </row>
    <row r="625" spans="6:6" ht="15.75" customHeight="1">
      <c r="F625" s="8"/>
    </row>
    <row r="626" spans="6:6" ht="15.75" customHeight="1">
      <c r="F626" s="8"/>
    </row>
    <row r="627" spans="6:6" ht="15.75" customHeight="1">
      <c r="F627" s="8"/>
    </row>
    <row r="628" spans="6:6" ht="15.75" customHeight="1">
      <c r="F628" s="8"/>
    </row>
    <row r="629" spans="6:6" ht="15.75" customHeight="1">
      <c r="F629" s="8"/>
    </row>
    <row r="630" spans="6:6" ht="15.75" customHeight="1">
      <c r="F630" s="8"/>
    </row>
    <row r="631" spans="6:6" ht="15.75" customHeight="1">
      <c r="F631" s="8"/>
    </row>
    <row r="632" spans="6:6" ht="15.75" customHeight="1">
      <c r="F632" s="8"/>
    </row>
    <row r="633" spans="6:6" ht="15.75" customHeight="1">
      <c r="F633" s="8"/>
    </row>
    <row r="634" spans="6:6" ht="15.75" customHeight="1">
      <c r="F634" s="8"/>
    </row>
    <row r="635" spans="6:6" ht="15.75" customHeight="1">
      <c r="F635" s="8"/>
    </row>
    <row r="636" spans="6:6" ht="15.75" customHeight="1">
      <c r="F636" s="8"/>
    </row>
    <row r="637" spans="6:6" ht="15.75" customHeight="1">
      <c r="F637" s="8"/>
    </row>
    <row r="638" spans="6:6" ht="15.75" customHeight="1">
      <c r="F638" s="8"/>
    </row>
    <row r="639" spans="6:6" ht="15.75" customHeight="1">
      <c r="F639" s="8"/>
    </row>
    <row r="640" spans="6:6" ht="15.75" customHeight="1">
      <c r="F640" s="8"/>
    </row>
    <row r="641" spans="6:6" ht="15.75" customHeight="1">
      <c r="F641" s="8"/>
    </row>
    <row r="642" spans="6:6" ht="15.75" customHeight="1">
      <c r="F642" s="8"/>
    </row>
    <row r="643" spans="6:6" ht="15.75" customHeight="1">
      <c r="F643" s="8"/>
    </row>
    <row r="644" spans="6:6" ht="15.75" customHeight="1">
      <c r="F644" s="8"/>
    </row>
    <row r="645" spans="6:6" ht="15.75" customHeight="1">
      <c r="F645" s="8"/>
    </row>
    <row r="646" spans="6:6" ht="15.75" customHeight="1">
      <c r="F646" s="8"/>
    </row>
    <row r="647" spans="6:6" ht="15.75" customHeight="1">
      <c r="F647" s="8"/>
    </row>
    <row r="648" spans="6:6" ht="15.75" customHeight="1">
      <c r="F648" s="8"/>
    </row>
    <row r="649" spans="6:6" ht="15.75" customHeight="1">
      <c r="F649" s="8"/>
    </row>
    <row r="650" spans="6:6" ht="15.75" customHeight="1">
      <c r="F650" s="8"/>
    </row>
    <row r="651" spans="6:6" ht="15.75" customHeight="1">
      <c r="F651" s="8"/>
    </row>
    <row r="652" spans="6:6" ht="15.75" customHeight="1">
      <c r="F652" s="8"/>
    </row>
    <row r="653" spans="6:6" ht="15.75" customHeight="1">
      <c r="F653" s="8"/>
    </row>
    <row r="654" spans="6:6" ht="15.75" customHeight="1">
      <c r="F654" s="8"/>
    </row>
    <row r="655" spans="6:6" ht="15.75" customHeight="1">
      <c r="F655" s="8"/>
    </row>
    <row r="656" spans="6:6" ht="15.75" customHeight="1">
      <c r="F656" s="8"/>
    </row>
    <row r="657" spans="6:6" ht="15.75" customHeight="1">
      <c r="F657" s="8"/>
    </row>
    <row r="658" spans="6:6" ht="15.75" customHeight="1">
      <c r="F658" s="8"/>
    </row>
    <row r="659" spans="6:6" ht="15.75" customHeight="1">
      <c r="F659" s="8"/>
    </row>
    <row r="660" spans="6:6" ht="15.75" customHeight="1">
      <c r="F660" s="8"/>
    </row>
    <row r="661" spans="6:6" ht="15.75" customHeight="1">
      <c r="F661" s="8"/>
    </row>
    <row r="662" spans="6:6" ht="15.75" customHeight="1">
      <c r="F662" s="8"/>
    </row>
    <row r="663" spans="6:6" ht="15.75" customHeight="1">
      <c r="F663" s="8"/>
    </row>
    <row r="664" spans="6:6" ht="15.75" customHeight="1">
      <c r="F664" s="8"/>
    </row>
    <row r="665" spans="6:6" ht="15.75" customHeight="1">
      <c r="F665" s="8"/>
    </row>
    <row r="666" spans="6:6" ht="15.75" customHeight="1">
      <c r="F666" s="8"/>
    </row>
    <row r="667" spans="6:6" ht="15.75" customHeight="1">
      <c r="F667" s="8"/>
    </row>
    <row r="668" spans="6:6" ht="15.75" customHeight="1">
      <c r="F668" s="8"/>
    </row>
    <row r="669" spans="6:6" ht="15.75" customHeight="1">
      <c r="F669" s="8"/>
    </row>
    <row r="670" spans="6:6" ht="15.75" customHeight="1">
      <c r="F670" s="8"/>
    </row>
    <row r="671" spans="6:6" ht="15.75" customHeight="1">
      <c r="F671" s="8"/>
    </row>
    <row r="672" spans="6:6" ht="15.75" customHeight="1">
      <c r="F672" s="8"/>
    </row>
    <row r="673" spans="6:6" ht="15.75" customHeight="1">
      <c r="F673" s="8"/>
    </row>
    <row r="674" spans="6:6" ht="15.75" customHeight="1">
      <c r="F674" s="8"/>
    </row>
    <row r="675" spans="6:6" ht="15.75" customHeight="1">
      <c r="F675" s="8"/>
    </row>
    <row r="676" spans="6:6" ht="15.75" customHeight="1">
      <c r="F676" s="8"/>
    </row>
    <row r="677" spans="6:6" ht="15.75" customHeight="1">
      <c r="F677" s="8"/>
    </row>
    <row r="678" spans="6:6" ht="15.75" customHeight="1">
      <c r="F678" s="8"/>
    </row>
    <row r="679" spans="6:6" ht="15.75" customHeight="1">
      <c r="F679" s="8"/>
    </row>
    <row r="680" spans="6:6" ht="15.75" customHeight="1">
      <c r="F680" s="8"/>
    </row>
    <row r="681" spans="6:6" ht="15.75" customHeight="1">
      <c r="F681" s="8"/>
    </row>
    <row r="682" spans="6:6" ht="15.75" customHeight="1">
      <c r="F682" s="8"/>
    </row>
    <row r="683" spans="6:6" ht="15.75" customHeight="1">
      <c r="F683" s="8"/>
    </row>
    <row r="684" spans="6:6" ht="15.75" customHeight="1">
      <c r="F684" s="8"/>
    </row>
    <row r="685" spans="6:6" ht="15.75" customHeight="1">
      <c r="F685" s="8"/>
    </row>
    <row r="686" spans="6:6" ht="15.75" customHeight="1">
      <c r="F686" s="8"/>
    </row>
    <row r="687" spans="6:6" ht="15.75" customHeight="1">
      <c r="F687" s="8"/>
    </row>
    <row r="688" spans="6:6" ht="15.75" customHeight="1">
      <c r="F688" s="8"/>
    </row>
    <row r="689" spans="6:6" ht="15.75" customHeight="1">
      <c r="F689" s="8"/>
    </row>
    <row r="690" spans="6:6" ht="15.75" customHeight="1">
      <c r="F690" s="8"/>
    </row>
    <row r="691" spans="6:6" ht="15.75" customHeight="1">
      <c r="F691" s="8"/>
    </row>
    <row r="692" spans="6:6" ht="15.75" customHeight="1">
      <c r="F692" s="8"/>
    </row>
    <row r="693" spans="6:6" ht="15.75" customHeight="1">
      <c r="F693" s="8"/>
    </row>
    <row r="694" spans="6:6" ht="15.75" customHeight="1">
      <c r="F694" s="8"/>
    </row>
    <row r="695" spans="6:6" ht="15.75" customHeight="1">
      <c r="F695" s="8"/>
    </row>
    <row r="696" spans="6:6" ht="15.75" customHeight="1">
      <c r="F696" s="8"/>
    </row>
    <row r="697" spans="6:6" ht="15.75" customHeight="1">
      <c r="F697" s="8"/>
    </row>
    <row r="698" spans="6:6" ht="15.75" customHeight="1">
      <c r="F698" s="8"/>
    </row>
    <row r="699" spans="6:6" ht="15.75" customHeight="1">
      <c r="F699" s="8"/>
    </row>
    <row r="700" spans="6:6" ht="15.75" customHeight="1">
      <c r="F700" s="8"/>
    </row>
    <row r="701" spans="6:6" ht="15.75" customHeight="1">
      <c r="F701" s="8"/>
    </row>
    <row r="702" spans="6:6" ht="15.75" customHeight="1">
      <c r="F702" s="8"/>
    </row>
    <row r="703" spans="6:6" ht="15.75" customHeight="1">
      <c r="F703" s="8"/>
    </row>
    <row r="704" spans="6:6" ht="15.75" customHeight="1">
      <c r="F704" s="8"/>
    </row>
    <row r="705" spans="6:6" ht="15.75" customHeight="1">
      <c r="F705" s="8"/>
    </row>
    <row r="706" spans="6:6" ht="15.75" customHeight="1">
      <c r="F706" s="8"/>
    </row>
    <row r="707" spans="6:6" ht="15.75" customHeight="1">
      <c r="F707" s="8"/>
    </row>
    <row r="708" spans="6:6" ht="15.75" customHeight="1">
      <c r="F708" s="8"/>
    </row>
    <row r="709" spans="6:6" ht="15.75" customHeight="1">
      <c r="F709" s="8"/>
    </row>
    <row r="710" spans="6:6" ht="15.75" customHeight="1">
      <c r="F710" s="8"/>
    </row>
    <row r="711" spans="6:6" ht="15.75" customHeight="1">
      <c r="F711" s="8"/>
    </row>
    <row r="712" spans="6:6" ht="15.75" customHeight="1">
      <c r="F712" s="8"/>
    </row>
    <row r="713" spans="6:6" ht="15.75" customHeight="1">
      <c r="F713" s="8"/>
    </row>
    <row r="714" spans="6:6" ht="15.75" customHeight="1">
      <c r="F714" s="8"/>
    </row>
    <row r="715" spans="6:6" ht="15.75" customHeight="1">
      <c r="F715" s="8"/>
    </row>
    <row r="716" spans="6:6" ht="15.75" customHeight="1">
      <c r="F716" s="8"/>
    </row>
    <row r="717" spans="6:6" ht="15.75" customHeight="1">
      <c r="F717" s="8"/>
    </row>
    <row r="718" spans="6:6" ht="15.75" customHeight="1">
      <c r="F718" s="8"/>
    </row>
    <row r="719" spans="6:6" ht="15.75" customHeight="1">
      <c r="F719" s="8"/>
    </row>
    <row r="720" spans="6:6" ht="15.75" customHeight="1">
      <c r="F720" s="8"/>
    </row>
    <row r="721" spans="6:6" ht="15.75" customHeight="1">
      <c r="F721" s="8"/>
    </row>
    <row r="722" spans="6:6" ht="15.75" customHeight="1">
      <c r="F722" s="8"/>
    </row>
    <row r="723" spans="6:6" ht="15.75" customHeight="1">
      <c r="F723" s="8"/>
    </row>
    <row r="724" spans="6:6" ht="15.75" customHeight="1">
      <c r="F724" s="8"/>
    </row>
    <row r="725" spans="6:6" ht="15.75" customHeight="1">
      <c r="F725" s="8"/>
    </row>
    <row r="726" spans="6:6" ht="15.75" customHeight="1">
      <c r="F726" s="8"/>
    </row>
    <row r="727" spans="6:6" ht="15.75" customHeight="1">
      <c r="F727" s="8"/>
    </row>
    <row r="728" spans="6:6" ht="15.75" customHeight="1">
      <c r="F728" s="8"/>
    </row>
    <row r="729" spans="6:6" ht="15.75" customHeight="1">
      <c r="F729" s="8"/>
    </row>
    <row r="730" spans="6:6" ht="15.75" customHeight="1">
      <c r="F730" s="8"/>
    </row>
    <row r="731" spans="6:6" ht="15.75" customHeight="1">
      <c r="F731" s="8"/>
    </row>
    <row r="732" spans="6:6" ht="15.75" customHeight="1">
      <c r="F732" s="8"/>
    </row>
    <row r="733" spans="6:6" ht="15.75" customHeight="1">
      <c r="F733" s="8"/>
    </row>
    <row r="734" spans="6:6" ht="15.75" customHeight="1">
      <c r="F734" s="8"/>
    </row>
    <row r="735" spans="6:6" ht="15.75" customHeight="1">
      <c r="F735" s="8"/>
    </row>
    <row r="736" spans="6:6" ht="15.75" customHeight="1">
      <c r="F736" s="8"/>
    </row>
    <row r="737" spans="6:6" ht="15.75" customHeight="1">
      <c r="F737" s="8"/>
    </row>
    <row r="738" spans="6:6" ht="15.75" customHeight="1">
      <c r="F738" s="8"/>
    </row>
    <row r="739" spans="6:6" ht="15.75" customHeight="1">
      <c r="F739" s="8"/>
    </row>
    <row r="740" spans="6:6" ht="15.75" customHeight="1">
      <c r="F740" s="8"/>
    </row>
    <row r="741" spans="6:6" ht="15.75" customHeight="1">
      <c r="F741" s="8"/>
    </row>
    <row r="742" spans="6:6" ht="15.75" customHeight="1">
      <c r="F742" s="8"/>
    </row>
    <row r="743" spans="6:6" ht="15.75" customHeight="1">
      <c r="F743" s="8"/>
    </row>
    <row r="744" spans="6:6" ht="15.75" customHeight="1">
      <c r="F744" s="8"/>
    </row>
    <row r="745" spans="6:6" ht="15.75" customHeight="1">
      <c r="F745" s="8"/>
    </row>
    <row r="746" spans="6:6" ht="15.75" customHeight="1">
      <c r="F746" s="8"/>
    </row>
    <row r="747" spans="6:6" ht="15.75" customHeight="1">
      <c r="F747" s="8"/>
    </row>
    <row r="748" spans="6:6" ht="15.75" customHeight="1">
      <c r="F748" s="8"/>
    </row>
    <row r="749" spans="6:6" ht="15.75" customHeight="1">
      <c r="F749" s="8"/>
    </row>
    <row r="750" spans="6:6" ht="15.75" customHeight="1">
      <c r="F750" s="8"/>
    </row>
    <row r="751" spans="6:6" ht="15.75" customHeight="1">
      <c r="F751" s="8"/>
    </row>
    <row r="752" spans="6:6" ht="15.75" customHeight="1">
      <c r="F752" s="8"/>
    </row>
    <row r="753" spans="6:6" ht="15.75" customHeight="1">
      <c r="F753" s="8"/>
    </row>
    <row r="754" spans="6:6" ht="15.75" customHeight="1">
      <c r="F754" s="8"/>
    </row>
    <row r="755" spans="6:6" ht="15.75" customHeight="1">
      <c r="F755" s="8"/>
    </row>
    <row r="756" spans="6:6" ht="15.75" customHeight="1">
      <c r="F756" s="8"/>
    </row>
    <row r="757" spans="6:6" ht="15.75" customHeight="1">
      <c r="F757" s="8"/>
    </row>
    <row r="758" spans="6:6" ht="15.75" customHeight="1">
      <c r="F758" s="8"/>
    </row>
    <row r="759" spans="6:6" ht="15.75" customHeight="1">
      <c r="F759" s="8"/>
    </row>
    <row r="760" spans="6:6" ht="15.75" customHeight="1">
      <c r="F760" s="8"/>
    </row>
    <row r="761" spans="6:6" ht="15.75" customHeight="1">
      <c r="F761" s="8"/>
    </row>
    <row r="762" spans="6:6" ht="15.75" customHeight="1">
      <c r="F762" s="8"/>
    </row>
    <row r="763" spans="6:6" ht="15.75" customHeight="1">
      <c r="F763" s="8"/>
    </row>
    <row r="764" spans="6:6" ht="15.75" customHeight="1">
      <c r="F764" s="8"/>
    </row>
    <row r="765" spans="6:6" ht="15.75" customHeight="1">
      <c r="F765" s="8"/>
    </row>
    <row r="766" spans="6:6" ht="15.75" customHeight="1">
      <c r="F766" s="8"/>
    </row>
    <row r="767" spans="6:6" ht="15.75" customHeight="1">
      <c r="F767" s="8"/>
    </row>
    <row r="768" spans="6:6" ht="15.75" customHeight="1">
      <c r="F768" s="8"/>
    </row>
    <row r="769" spans="6:6" ht="15.75" customHeight="1">
      <c r="F769" s="8"/>
    </row>
    <row r="770" spans="6:6" ht="15.75" customHeight="1">
      <c r="F770" s="8"/>
    </row>
    <row r="771" spans="6:6" ht="15.75" customHeight="1">
      <c r="F771" s="8"/>
    </row>
    <row r="772" spans="6:6" ht="15.75" customHeight="1">
      <c r="F772" s="8"/>
    </row>
    <row r="773" spans="6:6" ht="15.75" customHeight="1">
      <c r="F773" s="8"/>
    </row>
    <row r="774" spans="6:6" ht="15.75" customHeight="1">
      <c r="F774" s="8"/>
    </row>
    <row r="775" spans="6:6" ht="15.75" customHeight="1">
      <c r="F775" s="8"/>
    </row>
    <row r="776" spans="6:6" ht="15.75" customHeight="1">
      <c r="F776" s="8"/>
    </row>
    <row r="777" spans="6:6" ht="15.75" customHeight="1">
      <c r="F777" s="8"/>
    </row>
    <row r="778" spans="6:6" ht="15.75" customHeight="1">
      <c r="F778" s="8"/>
    </row>
    <row r="779" spans="6:6" ht="15.75" customHeight="1">
      <c r="F779" s="8"/>
    </row>
    <row r="780" spans="6:6" ht="15.75" customHeight="1">
      <c r="F780" s="8"/>
    </row>
    <row r="781" spans="6:6" ht="15.75" customHeight="1">
      <c r="F781" s="8"/>
    </row>
    <row r="782" spans="6:6" ht="15.75" customHeight="1">
      <c r="F782" s="8"/>
    </row>
    <row r="783" spans="6:6" ht="15.75" customHeight="1">
      <c r="F783" s="8"/>
    </row>
    <row r="784" spans="6:6" ht="15.75" customHeight="1">
      <c r="F784" s="8"/>
    </row>
    <row r="785" spans="6:6" ht="15.75" customHeight="1">
      <c r="F785" s="8"/>
    </row>
    <row r="786" spans="6:6" ht="15.75" customHeight="1">
      <c r="F786" s="8"/>
    </row>
    <row r="787" spans="6:6" ht="15.75" customHeight="1">
      <c r="F787" s="8"/>
    </row>
    <row r="788" spans="6:6" ht="15.75" customHeight="1">
      <c r="F788" s="8"/>
    </row>
    <row r="789" spans="6:6" ht="15.75" customHeight="1">
      <c r="F789" s="8"/>
    </row>
    <row r="790" spans="6:6" ht="15.75" customHeight="1">
      <c r="F790" s="8"/>
    </row>
    <row r="791" spans="6:6" ht="15.75" customHeight="1">
      <c r="F791" s="8"/>
    </row>
    <row r="792" spans="6:6" ht="15.75" customHeight="1">
      <c r="F792" s="8"/>
    </row>
    <row r="793" spans="6:6" ht="15.75" customHeight="1">
      <c r="F793" s="8"/>
    </row>
    <row r="794" spans="6:6" ht="15.75" customHeight="1">
      <c r="F794" s="8"/>
    </row>
    <row r="795" spans="6:6" ht="15.75" customHeight="1">
      <c r="F795" s="8"/>
    </row>
    <row r="796" spans="6:6" ht="15.75" customHeight="1">
      <c r="F796" s="8"/>
    </row>
    <row r="797" spans="6:6" ht="15.75" customHeight="1">
      <c r="F797" s="8"/>
    </row>
    <row r="798" spans="6:6" ht="15.75" customHeight="1">
      <c r="F798" s="8"/>
    </row>
    <row r="799" spans="6:6" ht="15.75" customHeight="1">
      <c r="F799" s="8"/>
    </row>
    <row r="800" spans="6:6" ht="15.75" customHeight="1">
      <c r="F800" s="8"/>
    </row>
    <row r="801" spans="6:6" ht="15.75" customHeight="1">
      <c r="F801" s="8"/>
    </row>
    <row r="802" spans="6:6" ht="15.75" customHeight="1">
      <c r="F802" s="8"/>
    </row>
    <row r="803" spans="6:6" ht="15.75" customHeight="1">
      <c r="F803" s="8"/>
    </row>
    <row r="804" spans="6:6" ht="15.75" customHeight="1">
      <c r="F804" s="8"/>
    </row>
    <row r="805" spans="6:6" ht="15.75" customHeight="1">
      <c r="F805" s="8"/>
    </row>
    <row r="806" spans="6:6" ht="15.75" customHeight="1">
      <c r="F806" s="8"/>
    </row>
    <row r="807" spans="6:6" ht="15.75" customHeight="1">
      <c r="F807" s="8"/>
    </row>
    <row r="808" spans="6:6" ht="15.75" customHeight="1">
      <c r="F808" s="8"/>
    </row>
    <row r="809" spans="6:6" ht="15.75" customHeight="1">
      <c r="F809" s="8"/>
    </row>
    <row r="810" spans="6:6" ht="15.75" customHeight="1">
      <c r="F810" s="8"/>
    </row>
    <row r="811" spans="6:6" ht="15.75" customHeight="1">
      <c r="F811" s="8"/>
    </row>
    <row r="812" spans="6:6" ht="15.75" customHeight="1">
      <c r="F812" s="8"/>
    </row>
    <row r="813" spans="6:6" ht="15.75" customHeight="1">
      <c r="F813" s="8"/>
    </row>
    <row r="814" spans="6:6" ht="15.75" customHeight="1">
      <c r="F814" s="8"/>
    </row>
    <row r="815" spans="6:6" ht="15.75" customHeight="1">
      <c r="F815" s="8"/>
    </row>
    <row r="816" spans="6:6" ht="15.75" customHeight="1">
      <c r="F816" s="8"/>
    </row>
    <row r="817" spans="6:6" ht="15.75" customHeight="1">
      <c r="F817" s="8"/>
    </row>
    <row r="818" spans="6:6" ht="15.75" customHeight="1">
      <c r="F818" s="8"/>
    </row>
    <row r="819" spans="6:6" ht="15.75" customHeight="1">
      <c r="F819" s="8"/>
    </row>
    <row r="820" spans="6:6" ht="15.75" customHeight="1">
      <c r="F820" s="8"/>
    </row>
    <row r="821" spans="6:6" ht="15.75" customHeight="1">
      <c r="F821" s="8"/>
    </row>
    <row r="822" spans="6:6" ht="15.75" customHeight="1">
      <c r="F822" s="8"/>
    </row>
    <row r="823" spans="6:6" ht="15.75" customHeight="1">
      <c r="F823" s="8"/>
    </row>
    <row r="824" spans="6:6" ht="15.75" customHeight="1">
      <c r="F824" s="8"/>
    </row>
    <row r="825" spans="6:6" ht="15.75" customHeight="1">
      <c r="F825" s="8"/>
    </row>
    <row r="826" spans="6:6" ht="15.75" customHeight="1">
      <c r="F826" s="8"/>
    </row>
    <row r="827" spans="6:6" ht="15.75" customHeight="1">
      <c r="F827" s="8"/>
    </row>
    <row r="828" spans="6:6" ht="15.75" customHeight="1">
      <c r="F828" s="8"/>
    </row>
    <row r="829" spans="6:6" ht="15.75" customHeight="1">
      <c r="F829" s="8"/>
    </row>
    <row r="830" spans="6:6" ht="15.75" customHeight="1">
      <c r="F830" s="8"/>
    </row>
    <row r="831" spans="6:6" ht="15.75" customHeight="1">
      <c r="F831" s="8"/>
    </row>
    <row r="832" spans="6:6" ht="15.75" customHeight="1">
      <c r="F832" s="8"/>
    </row>
    <row r="833" spans="6:6" ht="15.75" customHeight="1">
      <c r="F833" s="8"/>
    </row>
    <row r="834" spans="6:6" ht="15.75" customHeight="1">
      <c r="F834" s="8"/>
    </row>
    <row r="835" spans="6:6" ht="15.75" customHeight="1">
      <c r="F835" s="8"/>
    </row>
    <row r="836" spans="6:6" ht="15.75" customHeight="1">
      <c r="F836" s="8"/>
    </row>
    <row r="837" spans="6:6" ht="15.75" customHeight="1">
      <c r="F837" s="8"/>
    </row>
    <row r="838" spans="6:6" ht="15.75" customHeight="1">
      <c r="F838" s="8"/>
    </row>
    <row r="839" spans="6:6" ht="15.75" customHeight="1">
      <c r="F839" s="8"/>
    </row>
    <row r="840" spans="6:6" ht="15.75" customHeight="1">
      <c r="F840" s="8"/>
    </row>
    <row r="841" spans="6:6" ht="15.75" customHeight="1">
      <c r="F841" s="8"/>
    </row>
    <row r="842" spans="6:6" ht="15.75" customHeight="1">
      <c r="F842" s="8"/>
    </row>
    <row r="843" spans="6:6" ht="15.75" customHeight="1">
      <c r="F843" s="8"/>
    </row>
    <row r="844" spans="6:6" ht="15.75" customHeight="1">
      <c r="F844" s="8"/>
    </row>
    <row r="845" spans="6:6" ht="15.75" customHeight="1">
      <c r="F845" s="8"/>
    </row>
    <row r="846" spans="6:6" ht="15.75" customHeight="1">
      <c r="F846" s="8"/>
    </row>
    <row r="847" spans="6:6" ht="15.75" customHeight="1">
      <c r="F847" s="8"/>
    </row>
    <row r="848" spans="6:6" ht="15.75" customHeight="1">
      <c r="F848" s="8"/>
    </row>
    <row r="849" spans="6:6" ht="15.75" customHeight="1">
      <c r="F849" s="8"/>
    </row>
    <row r="850" spans="6:6" ht="15.75" customHeight="1">
      <c r="F850" s="8"/>
    </row>
    <row r="851" spans="6:6" ht="15.75" customHeight="1">
      <c r="F851" s="8"/>
    </row>
    <row r="852" spans="6:6" ht="15.75" customHeight="1">
      <c r="F852" s="8"/>
    </row>
    <row r="853" spans="6:6" ht="15.75" customHeight="1">
      <c r="F853" s="8"/>
    </row>
    <row r="854" spans="6:6" ht="15.75" customHeight="1">
      <c r="F854" s="8"/>
    </row>
    <row r="855" spans="6:6" ht="15.75" customHeight="1">
      <c r="F855" s="8"/>
    </row>
    <row r="856" spans="6:6" ht="15.75" customHeight="1">
      <c r="F856" s="8"/>
    </row>
    <row r="857" spans="6:6" ht="15.75" customHeight="1">
      <c r="F857" s="8"/>
    </row>
    <row r="858" spans="6:6" ht="15.75" customHeight="1">
      <c r="F858" s="8"/>
    </row>
    <row r="859" spans="6:6" ht="15.75" customHeight="1">
      <c r="F859" s="8"/>
    </row>
    <row r="860" spans="6:6" ht="15.75" customHeight="1">
      <c r="F860" s="8"/>
    </row>
    <row r="861" spans="6:6" ht="15.75" customHeight="1">
      <c r="F861" s="8"/>
    </row>
    <row r="862" spans="6:6" ht="15.75" customHeight="1">
      <c r="F862" s="8"/>
    </row>
    <row r="863" spans="6:6" ht="15.75" customHeight="1">
      <c r="F863" s="8"/>
    </row>
    <row r="864" spans="6:6" ht="15.75" customHeight="1">
      <c r="F864" s="8"/>
    </row>
    <row r="865" spans="6:6" ht="15.75" customHeight="1">
      <c r="F865" s="8"/>
    </row>
    <row r="866" spans="6:6" ht="15.75" customHeight="1">
      <c r="F866" s="8"/>
    </row>
    <row r="867" spans="6:6" ht="15.75" customHeight="1">
      <c r="F867" s="8"/>
    </row>
    <row r="868" spans="6:6" ht="15.75" customHeight="1">
      <c r="F868" s="8"/>
    </row>
    <row r="869" spans="6:6" ht="15.75" customHeight="1">
      <c r="F869" s="8"/>
    </row>
    <row r="870" spans="6:6" ht="15.75" customHeight="1">
      <c r="F870" s="8"/>
    </row>
    <row r="871" spans="6:6" ht="15.75" customHeight="1">
      <c r="F871" s="8"/>
    </row>
    <row r="872" spans="6:6" ht="15.75" customHeight="1">
      <c r="F872" s="8"/>
    </row>
    <row r="873" spans="6:6" ht="15.75" customHeight="1">
      <c r="F873" s="8"/>
    </row>
    <row r="874" spans="6:6" ht="15.75" customHeight="1">
      <c r="F874" s="8"/>
    </row>
    <row r="875" spans="6:6" ht="15.75" customHeight="1">
      <c r="F875" s="8"/>
    </row>
    <row r="876" spans="6:6" ht="15.75" customHeight="1">
      <c r="F876" s="8"/>
    </row>
    <row r="877" spans="6:6" ht="15.75" customHeight="1">
      <c r="F877" s="8"/>
    </row>
    <row r="878" spans="6:6" ht="15.75" customHeight="1">
      <c r="F878" s="8"/>
    </row>
    <row r="879" spans="6:6" ht="15.75" customHeight="1">
      <c r="F879" s="8"/>
    </row>
    <row r="880" spans="6:6" ht="15.75" customHeight="1">
      <c r="F880" s="8"/>
    </row>
    <row r="881" spans="6:6" ht="15.75" customHeight="1">
      <c r="F881" s="8"/>
    </row>
    <row r="882" spans="6:6" ht="15.75" customHeight="1">
      <c r="F882" s="8"/>
    </row>
    <row r="883" spans="6:6" ht="15.75" customHeight="1">
      <c r="F883" s="8"/>
    </row>
    <row r="884" spans="6:6" ht="15.75" customHeight="1">
      <c r="F884" s="8"/>
    </row>
    <row r="885" spans="6:6" ht="15.75" customHeight="1">
      <c r="F885" s="8"/>
    </row>
    <row r="886" spans="6:6" ht="15.75" customHeight="1">
      <c r="F886" s="8"/>
    </row>
    <row r="887" spans="6:6" ht="15.75" customHeight="1">
      <c r="F887" s="8"/>
    </row>
    <row r="888" spans="6:6" ht="15.75" customHeight="1">
      <c r="F888" s="8"/>
    </row>
    <row r="889" spans="6:6" ht="15.75" customHeight="1">
      <c r="F889" s="8"/>
    </row>
    <row r="890" spans="6:6" ht="15.75" customHeight="1">
      <c r="F890" s="8"/>
    </row>
    <row r="891" spans="6:6" ht="15.75" customHeight="1">
      <c r="F891" s="8"/>
    </row>
    <row r="892" spans="6:6" ht="15.75" customHeight="1">
      <c r="F892" s="8"/>
    </row>
    <row r="893" spans="6:6" ht="15.75" customHeight="1">
      <c r="F893" s="8"/>
    </row>
    <row r="894" spans="6:6" ht="15.75" customHeight="1">
      <c r="F894" s="8"/>
    </row>
    <row r="895" spans="6:6" ht="15.75" customHeight="1">
      <c r="F895" s="8"/>
    </row>
    <row r="896" spans="6:6" ht="15.75" customHeight="1">
      <c r="F896" s="8"/>
    </row>
    <row r="897" spans="6:6" ht="15.75" customHeight="1">
      <c r="F897" s="8"/>
    </row>
    <row r="898" spans="6:6" ht="15.75" customHeight="1">
      <c r="F898" s="8"/>
    </row>
    <row r="899" spans="6:6" ht="15.75" customHeight="1">
      <c r="F899" s="8"/>
    </row>
    <row r="900" spans="6:6" ht="15.75" customHeight="1">
      <c r="F900" s="8"/>
    </row>
    <row r="901" spans="6:6" ht="15.75" customHeight="1">
      <c r="F901" s="8"/>
    </row>
    <row r="902" spans="6:6" ht="15.75" customHeight="1">
      <c r="F902" s="8"/>
    </row>
    <row r="903" spans="6:6" ht="15.75" customHeight="1">
      <c r="F903" s="8"/>
    </row>
    <row r="904" spans="6:6" ht="15.75" customHeight="1">
      <c r="F904" s="8"/>
    </row>
    <row r="905" spans="6:6" ht="15.75" customHeight="1">
      <c r="F905" s="8"/>
    </row>
    <row r="906" spans="6:6" ht="15.75" customHeight="1">
      <c r="F906" s="8"/>
    </row>
    <row r="907" spans="6:6" ht="15.75" customHeight="1">
      <c r="F907" s="8"/>
    </row>
    <row r="908" spans="6:6" ht="15.75" customHeight="1">
      <c r="F908" s="8"/>
    </row>
    <row r="909" spans="6:6" ht="15.75" customHeight="1">
      <c r="F909" s="8"/>
    </row>
    <row r="910" spans="6:6" ht="15.75" customHeight="1">
      <c r="F910" s="8"/>
    </row>
    <row r="911" spans="6:6" ht="15.75" customHeight="1">
      <c r="F911" s="8"/>
    </row>
    <row r="912" spans="6:6" ht="15.75" customHeight="1">
      <c r="F912" s="8"/>
    </row>
    <row r="913" spans="6:6" ht="15.75" customHeight="1">
      <c r="F913" s="8"/>
    </row>
    <row r="914" spans="6:6" ht="15.75" customHeight="1">
      <c r="F914" s="8"/>
    </row>
    <row r="915" spans="6:6" ht="15.75" customHeight="1">
      <c r="F915" s="8"/>
    </row>
    <row r="916" spans="6:6" ht="15.75" customHeight="1">
      <c r="F916" s="8"/>
    </row>
    <row r="917" spans="6:6" ht="15.75" customHeight="1">
      <c r="F917" s="8"/>
    </row>
    <row r="918" spans="6:6" ht="15.75" customHeight="1">
      <c r="F918" s="8"/>
    </row>
    <row r="919" spans="6:6" ht="15.75" customHeight="1">
      <c r="F919" s="8"/>
    </row>
    <row r="920" spans="6:6" ht="15.75" customHeight="1">
      <c r="F920" s="8"/>
    </row>
    <row r="921" spans="6:6" ht="15.75" customHeight="1">
      <c r="F921" s="8"/>
    </row>
    <row r="922" spans="6:6" ht="15.75" customHeight="1">
      <c r="F922" s="8"/>
    </row>
    <row r="923" spans="6:6" ht="15.75" customHeight="1">
      <c r="F923" s="8"/>
    </row>
    <row r="924" spans="6:6" ht="15.75" customHeight="1">
      <c r="F924" s="8"/>
    </row>
    <row r="925" spans="6:6" ht="15.75" customHeight="1">
      <c r="F925" s="8"/>
    </row>
    <row r="926" spans="6:6" ht="15.75" customHeight="1">
      <c r="F926" s="8"/>
    </row>
    <row r="927" spans="6:6" ht="15.75" customHeight="1">
      <c r="F927" s="8"/>
    </row>
    <row r="928" spans="6:6" ht="15.75" customHeight="1">
      <c r="F928" s="8"/>
    </row>
    <row r="929" spans="6:6" ht="15.75" customHeight="1">
      <c r="F929" s="8"/>
    </row>
    <row r="930" spans="6:6" ht="15.75" customHeight="1">
      <c r="F930" s="8"/>
    </row>
    <row r="931" spans="6:6" ht="15.75" customHeight="1">
      <c r="F931" s="8"/>
    </row>
    <row r="932" spans="6:6" ht="15.75" customHeight="1">
      <c r="F932" s="8"/>
    </row>
    <row r="933" spans="6:6" ht="15.75" customHeight="1">
      <c r="F933" s="8"/>
    </row>
    <row r="934" spans="6:6" ht="15.75" customHeight="1">
      <c r="F934" s="8"/>
    </row>
    <row r="935" spans="6:6" ht="15.75" customHeight="1">
      <c r="F935" s="8"/>
    </row>
    <row r="936" spans="6:6" ht="15.75" customHeight="1">
      <c r="F936" s="8"/>
    </row>
    <row r="937" spans="6:6" ht="15.75" customHeight="1">
      <c r="F937" s="8"/>
    </row>
    <row r="938" spans="6:6" ht="15.75" customHeight="1">
      <c r="F938" s="8"/>
    </row>
    <row r="939" spans="6:6" ht="15.75" customHeight="1">
      <c r="F939" s="8"/>
    </row>
    <row r="940" spans="6:6" ht="15.75" customHeight="1">
      <c r="F940" s="8"/>
    </row>
    <row r="941" spans="6:6" ht="15.75" customHeight="1">
      <c r="F941" s="8"/>
    </row>
    <row r="942" spans="6:6" ht="15.75" customHeight="1">
      <c r="F942" s="8"/>
    </row>
    <row r="943" spans="6:6" ht="15.75" customHeight="1">
      <c r="F943" s="8"/>
    </row>
    <row r="944" spans="6:6" ht="15.75" customHeight="1">
      <c r="F944" s="8"/>
    </row>
    <row r="945" spans="6:6" ht="15.75" customHeight="1">
      <c r="F945" s="8"/>
    </row>
    <row r="946" spans="6:6" ht="15.75" customHeight="1">
      <c r="F946" s="8"/>
    </row>
    <row r="947" spans="6:6" ht="15.75" customHeight="1">
      <c r="F947" s="8"/>
    </row>
    <row r="948" spans="6:6" ht="15.75" customHeight="1">
      <c r="F948" s="8"/>
    </row>
    <row r="949" spans="6:6" ht="15.75" customHeight="1">
      <c r="F949" s="8"/>
    </row>
    <row r="950" spans="6:6" ht="15.75" customHeight="1">
      <c r="F950" s="8"/>
    </row>
    <row r="951" spans="6:6" ht="15.75" customHeight="1">
      <c r="F951" s="8"/>
    </row>
    <row r="952" spans="6:6" ht="15.75" customHeight="1">
      <c r="F952" s="8"/>
    </row>
    <row r="953" spans="6:6" ht="15.75" customHeight="1">
      <c r="F953" s="8"/>
    </row>
    <row r="954" spans="6:6" ht="15.75" customHeight="1">
      <c r="F954" s="8"/>
    </row>
    <row r="955" spans="6:6" ht="15.75" customHeight="1">
      <c r="F955" s="8"/>
    </row>
    <row r="956" spans="6:6" ht="15.75" customHeight="1">
      <c r="F956" s="8"/>
    </row>
    <row r="957" spans="6:6" ht="15.75" customHeight="1">
      <c r="F957" s="8"/>
    </row>
    <row r="958" spans="6:6" ht="15.75" customHeight="1">
      <c r="F958" s="8"/>
    </row>
    <row r="959" spans="6:6" ht="15.75" customHeight="1">
      <c r="F959" s="8"/>
    </row>
    <row r="960" spans="6:6" ht="15.75" customHeight="1">
      <c r="F960" s="8"/>
    </row>
    <row r="961" spans="6:6" ht="15.75" customHeight="1">
      <c r="F961" s="8"/>
    </row>
    <row r="962" spans="6:6" ht="15.75" customHeight="1">
      <c r="F962" s="8"/>
    </row>
    <row r="963" spans="6:6" ht="15.75" customHeight="1">
      <c r="F963" s="8"/>
    </row>
    <row r="964" spans="6:6" ht="15.75" customHeight="1">
      <c r="F964" s="8"/>
    </row>
    <row r="965" spans="6:6" ht="15.75" customHeight="1">
      <c r="F965" s="8"/>
    </row>
    <row r="966" spans="6:6" ht="15.75" customHeight="1">
      <c r="F966" s="8"/>
    </row>
    <row r="967" spans="6:6" ht="15.75" customHeight="1">
      <c r="F967" s="8"/>
    </row>
    <row r="968" spans="6:6" ht="15.75" customHeight="1">
      <c r="F968" s="8"/>
    </row>
    <row r="969" spans="6:6" ht="15.75" customHeight="1">
      <c r="F969" s="8"/>
    </row>
    <row r="970" spans="6:6" ht="15.75" customHeight="1">
      <c r="F970" s="8"/>
    </row>
    <row r="971" spans="6:6" ht="15.75" customHeight="1">
      <c r="F971" s="8"/>
    </row>
    <row r="972" spans="6:6" ht="15.75" customHeight="1">
      <c r="F972" s="8"/>
    </row>
    <row r="973" spans="6:6" ht="15.75" customHeight="1">
      <c r="F973" s="8"/>
    </row>
    <row r="974" spans="6:6" ht="15.75" customHeight="1">
      <c r="F974" s="8"/>
    </row>
    <row r="975" spans="6:6" ht="15.75" customHeight="1">
      <c r="F975" s="8"/>
    </row>
    <row r="976" spans="6:6" ht="15.75" customHeight="1">
      <c r="F976" s="8"/>
    </row>
    <row r="977" spans="6:6" ht="15.75" customHeight="1">
      <c r="F977" s="8"/>
    </row>
    <row r="978" spans="6:6" ht="15.75" customHeight="1">
      <c r="F978" s="8"/>
    </row>
    <row r="979" spans="6:6" ht="15.75" customHeight="1">
      <c r="F979" s="8"/>
    </row>
    <row r="980" spans="6:6" ht="15.75" customHeight="1">
      <c r="F980" s="8"/>
    </row>
    <row r="981" spans="6:6" ht="15.75" customHeight="1">
      <c r="F981" s="8"/>
    </row>
    <row r="982" spans="6:6" ht="15.75" customHeight="1">
      <c r="F982" s="8"/>
    </row>
    <row r="983" spans="6:6" ht="15.75" customHeight="1">
      <c r="F983" s="8"/>
    </row>
    <row r="984" spans="6:6" ht="15.75" customHeight="1">
      <c r="F984" s="8"/>
    </row>
    <row r="985" spans="6:6" ht="15.75" customHeight="1">
      <c r="F985" s="8"/>
    </row>
    <row r="986" spans="6:6" ht="15.75" customHeight="1">
      <c r="F986" s="8"/>
    </row>
    <row r="987" spans="6:6" ht="15.75" customHeight="1">
      <c r="F987" s="8"/>
    </row>
    <row r="988" spans="6:6" ht="15.75" customHeight="1">
      <c r="F988" s="8"/>
    </row>
    <row r="989" spans="6:6" ht="15.75" customHeight="1">
      <c r="F989" s="8"/>
    </row>
    <row r="990" spans="6:6" ht="15.75" customHeight="1">
      <c r="F990" s="8"/>
    </row>
    <row r="991" spans="6:6" ht="15.75" customHeight="1">
      <c r="F991" s="8"/>
    </row>
    <row r="992" spans="6:6" ht="15.75" customHeight="1">
      <c r="F992" s="8"/>
    </row>
    <row r="993" spans="6:6" ht="15.75" customHeight="1">
      <c r="F993" s="8"/>
    </row>
    <row r="994" spans="6:6" ht="15.75" customHeight="1">
      <c r="F994" s="8"/>
    </row>
    <row r="995" spans="6:6" ht="15.75" customHeight="1">
      <c r="F995" s="8"/>
    </row>
    <row r="996" spans="6:6" ht="15.75" customHeight="1">
      <c r="F996" s="8"/>
    </row>
    <row r="997" spans="6:6" ht="15.75" customHeight="1">
      <c r="F997" s="8"/>
    </row>
    <row r="998" spans="6:6" ht="15.75" customHeight="1">
      <c r="F998" s="8"/>
    </row>
    <row r="999" spans="6:6" ht="15.75" customHeight="1">
      <c r="F999" s="8"/>
    </row>
    <row r="1000" spans="6:6" ht="15.75" customHeight="1">
      <c r="F1000" s="8"/>
    </row>
  </sheetData>
  <mergeCells count="9">
    <mergeCell ref="M9:M10"/>
    <mergeCell ref="M11:M12"/>
    <mergeCell ref="A7:L7"/>
    <mergeCell ref="G9:K9"/>
    <mergeCell ref="L9:L12"/>
    <mergeCell ref="G10:J10"/>
    <mergeCell ref="K10:K11"/>
    <mergeCell ref="G11:H11"/>
    <mergeCell ref="I11:J11"/>
  </mergeCells>
  <pageMargins left="0.7" right="0.7" top="0.75" bottom="0.75" header="0" footer="0"/>
  <pageSetup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9"/>
  </sheetPr>
  <dimension ref="A1:Z1000"/>
  <sheetViews>
    <sheetView showGridLines="0" workbookViewId="0">
      <pane xSplit="2" ySplit="5" topLeftCell="C6" activePane="bottomRight" state="frozen"/>
      <selection pane="topRight"/>
      <selection pane="bottomLeft"/>
      <selection pane="bottomRight"/>
    </sheetView>
  </sheetViews>
  <sheetFormatPr baseColWidth="10" defaultColWidth="14.42578125" defaultRowHeight="15" customHeight="1"/>
  <cols>
    <col min="1" max="1" width="5.42578125" customWidth="1"/>
    <col min="2" max="2" width="21.7109375" customWidth="1"/>
    <col min="3" max="3" width="53" customWidth="1"/>
    <col min="4" max="4" width="51.85546875" customWidth="1"/>
    <col min="5" max="5" width="12.28515625" customWidth="1"/>
    <col min="6" max="6" width="34.42578125" customWidth="1"/>
    <col min="7" max="7" width="27.5703125" customWidth="1"/>
    <col min="8" max="8" width="23" customWidth="1"/>
    <col min="9" max="9" width="29.140625" customWidth="1"/>
    <col min="10" max="10" width="20" customWidth="1"/>
    <col min="11" max="11" width="20.85546875" customWidth="1"/>
    <col min="12" max="12" width="21.85546875" customWidth="1"/>
    <col min="13" max="13" width="18.85546875" customWidth="1"/>
    <col min="14" max="24" width="11.5703125" customWidth="1"/>
  </cols>
  <sheetData>
    <row r="1" spans="1:26">
      <c r="A1" s="5"/>
      <c r="B1" s="5"/>
      <c r="C1" s="6"/>
      <c r="D1" s="7"/>
      <c r="E1" s="7"/>
      <c r="F1" s="7"/>
      <c r="G1" s="5"/>
      <c r="H1" s="5"/>
      <c r="I1" s="5"/>
      <c r="J1" s="5"/>
      <c r="K1" s="5"/>
      <c r="L1" s="5"/>
      <c r="M1" s="5"/>
      <c r="N1" s="5"/>
      <c r="O1" s="5"/>
      <c r="P1" s="5"/>
      <c r="Q1" s="5"/>
      <c r="R1" s="5"/>
      <c r="S1" s="5"/>
      <c r="T1" s="5"/>
      <c r="U1" s="5"/>
      <c r="V1" s="5"/>
      <c r="W1" s="5"/>
      <c r="X1" s="5"/>
      <c r="Y1" s="8"/>
      <c r="Z1" s="8"/>
    </row>
    <row r="2" spans="1:26" ht="38.25" customHeight="1">
      <c r="A2" s="5"/>
      <c r="B2" s="377" t="s">
        <v>21</v>
      </c>
      <c r="C2" s="378"/>
      <c r="D2" s="378"/>
      <c r="E2" s="378"/>
      <c r="F2" s="378"/>
      <c r="G2" s="379"/>
      <c r="H2" s="9"/>
      <c r="I2" s="10"/>
      <c r="J2" s="11"/>
      <c r="K2" s="11"/>
      <c r="L2" s="11"/>
      <c r="M2" s="5"/>
      <c r="N2" s="5"/>
      <c r="O2" s="5"/>
      <c r="P2" s="5"/>
      <c r="Q2" s="5"/>
      <c r="R2" s="5"/>
      <c r="S2" s="5"/>
      <c r="T2" s="5"/>
      <c r="U2" s="5"/>
      <c r="V2" s="5"/>
      <c r="W2" s="5"/>
      <c r="X2" s="5"/>
      <c r="Y2" s="8"/>
      <c r="Z2" s="8"/>
    </row>
    <row r="3" spans="1:26">
      <c r="A3" s="5"/>
      <c r="B3" s="12"/>
      <c r="C3" s="13"/>
      <c r="D3" s="7"/>
      <c r="E3" s="7"/>
      <c r="F3" s="12"/>
      <c r="G3" s="12"/>
      <c r="H3" s="5"/>
      <c r="I3" s="5"/>
      <c r="J3" s="5"/>
      <c r="K3" s="5"/>
      <c r="L3" s="5"/>
      <c r="M3" s="5"/>
      <c r="N3" s="5"/>
      <c r="O3" s="5"/>
      <c r="P3" s="5"/>
      <c r="Q3" s="5"/>
      <c r="R3" s="5"/>
      <c r="S3" s="5"/>
      <c r="T3" s="5"/>
      <c r="U3" s="5"/>
      <c r="V3" s="5"/>
      <c r="W3" s="5"/>
      <c r="X3" s="5"/>
      <c r="Y3" s="8"/>
      <c r="Z3" s="8"/>
    </row>
    <row r="4" spans="1:26" ht="57.75" customHeight="1">
      <c r="A4" s="5"/>
      <c r="B4" s="14" t="s">
        <v>22</v>
      </c>
      <c r="C4" s="380" t="s">
        <v>23</v>
      </c>
      <c r="D4" s="381"/>
      <c r="E4" s="15"/>
      <c r="F4" s="16" t="s">
        <v>24</v>
      </c>
      <c r="G4" s="17">
        <f>+RESUMEN!$F$16</f>
        <v>1795946769</v>
      </c>
      <c r="H4" s="18"/>
      <c r="I4" s="19" t="s">
        <v>25</v>
      </c>
      <c r="J4" s="5"/>
      <c r="K4" s="5"/>
      <c r="L4" s="5"/>
      <c r="M4" s="5"/>
      <c r="N4" s="5"/>
      <c r="O4" s="5"/>
      <c r="P4" s="5"/>
      <c r="Q4" s="5"/>
      <c r="R4" s="5"/>
      <c r="S4" s="5"/>
      <c r="T4" s="5"/>
      <c r="U4" s="5"/>
      <c r="V4" s="5"/>
      <c r="W4" s="5"/>
      <c r="X4" s="5"/>
      <c r="Y4" s="8"/>
      <c r="Z4" s="8"/>
    </row>
    <row r="5" spans="1:26" ht="39" customHeight="1">
      <c r="A5" s="5"/>
      <c r="B5" s="20" t="s">
        <v>26</v>
      </c>
      <c r="C5" s="382" t="s">
        <v>27</v>
      </c>
      <c r="D5" s="383"/>
      <c r="E5" s="21"/>
      <c r="F5" s="16" t="s">
        <v>28</v>
      </c>
      <c r="G5" s="17">
        <f>+RESUMEN!$F$16</f>
        <v>1795946769</v>
      </c>
      <c r="H5" s="22" t="str">
        <f>IF(SUM(G8:G30)=G5,"VERDADERO","FALSO")</f>
        <v>VERDADERO</v>
      </c>
      <c r="I5" s="23">
        <f>SUM(G8:G26)</f>
        <v>1049904669</v>
      </c>
      <c r="J5" s="5"/>
      <c r="K5" s="5"/>
      <c r="L5" s="5"/>
      <c r="M5" s="5"/>
      <c r="N5" s="5"/>
      <c r="O5" s="5"/>
      <c r="P5" s="5"/>
      <c r="Q5" s="5"/>
      <c r="R5" s="5"/>
      <c r="S5" s="5"/>
      <c r="T5" s="5"/>
      <c r="U5" s="5"/>
      <c r="V5" s="5"/>
      <c r="W5" s="5"/>
      <c r="X5" s="5"/>
      <c r="Y5" s="8"/>
      <c r="Z5" s="8"/>
    </row>
    <row r="6" spans="1:26" ht="24" customHeight="1">
      <c r="A6" s="5"/>
      <c r="B6" s="5"/>
      <c r="C6" s="6"/>
      <c r="D6" s="7"/>
      <c r="E6" s="7"/>
      <c r="F6" s="7"/>
      <c r="G6" s="24"/>
      <c r="H6" s="24"/>
      <c r="I6" s="24"/>
      <c r="J6" s="24"/>
      <c r="K6" s="24"/>
      <c r="L6" s="24"/>
      <c r="M6" s="5"/>
      <c r="N6" s="5"/>
      <c r="O6" s="5"/>
      <c r="P6" s="5"/>
      <c r="Q6" s="5"/>
      <c r="R6" s="5"/>
      <c r="S6" s="5"/>
      <c r="T6" s="5"/>
      <c r="U6" s="5"/>
      <c r="V6" s="5"/>
      <c r="W6" s="5"/>
      <c r="X6" s="5"/>
      <c r="Y6" s="8"/>
      <c r="Z6" s="8"/>
    </row>
    <row r="7" spans="1:26" ht="48" customHeight="1">
      <c r="A7" s="5"/>
      <c r="B7" s="25" t="s">
        <v>29</v>
      </c>
      <c r="C7" s="26" t="s">
        <v>30</v>
      </c>
      <c r="D7" s="27" t="s">
        <v>31</v>
      </c>
      <c r="E7" s="25" t="s">
        <v>32</v>
      </c>
      <c r="F7" s="27" t="s">
        <v>33</v>
      </c>
      <c r="G7" s="27" t="s">
        <v>34</v>
      </c>
      <c r="H7" s="25" t="s">
        <v>35</v>
      </c>
      <c r="I7" s="25" t="s">
        <v>36</v>
      </c>
      <c r="J7" s="25" t="s">
        <v>37</v>
      </c>
      <c r="K7" s="25" t="s">
        <v>38</v>
      </c>
      <c r="L7" s="25" t="s">
        <v>39</v>
      </c>
      <c r="M7" s="5"/>
      <c r="N7" s="5"/>
      <c r="O7" s="5"/>
      <c r="P7" s="5"/>
      <c r="Q7" s="5"/>
      <c r="R7" s="5"/>
      <c r="S7" s="5"/>
      <c r="T7" s="5"/>
      <c r="U7" s="5"/>
      <c r="V7" s="5"/>
      <c r="W7" s="5"/>
      <c r="X7" s="5"/>
      <c r="Y7" s="8"/>
      <c r="Z7" s="8"/>
    </row>
    <row r="8" spans="1:26" ht="132.75" customHeight="1">
      <c r="A8" s="5"/>
      <c r="B8" s="28" t="s">
        <v>40</v>
      </c>
      <c r="C8" s="29" t="s">
        <v>41</v>
      </c>
      <c r="D8" s="28" t="s">
        <v>42</v>
      </c>
      <c r="E8" s="30">
        <v>2</v>
      </c>
      <c r="F8" s="28" t="s">
        <v>43</v>
      </c>
      <c r="G8" s="31">
        <v>19600000</v>
      </c>
      <c r="H8" s="32">
        <f t="shared" ref="H8:H26" si="0">G8/$I$5</f>
        <v>1.8668361593884863E-2</v>
      </c>
      <c r="I8" s="33">
        <f t="shared" ref="I8:I26" si="1">$G$27*H8</f>
        <v>10598028.876848437</v>
      </c>
      <c r="J8" s="34" t="s">
        <v>8</v>
      </c>
      <c r="K8" s="33">
        <f t="shared" ref="K8:K9" si="2">G8</f>
        <v>19600000</v>
      </c>
      <c r="L8" s="35"/>
      <c r="M8" s="5"/>
      <c r="N8" s="5"/>
      <c r="O8" s="5"/>
      <c r="P8" s="5"/>
      <c r="Q8" s="5"/>
      <c r="R8" s="5"/>
      <c r="S8" s="5"/>
      <c r="T8" s="5"/>
      <c r="U8" s="5"/>
      <c r="V8" s="5"/>
      <c r="W8" s="5"/>
      <c r="X8" s="5"/>
      <c r="Y8" s="8"/>
      <c r="Z8" s="8"/>
    </row>
    <row r="9" spans="1:26" ht="134.25" customHeight="1">
      <c r="A9" s="5"/>
      <c r="B9" s="28" t="s">
        <v>40</v>
      </c>
      <c r="C9" s="29" t="s">
        <v>41</v>
      </c>
      <c r="D9" s="28" t="s">
        <v>42</v>
      </c>
      <c r="E9" s="30">
        <v>2</v>
      </c>
      <c r="F9" s="28" t="s">
        <v>43</v>
      </c>
      <c r="G9" s="31">
        <v>19600000</v>
      </c>
      <c r="H9" s="32">
        <f t="shared" si="0"/>
        <v>1.8668361593884863E-2</v>
      </c>
      <c r="I9" s="33">
        <f t="shared" si="1"/>
        <v>10598028.876848437</v>
      </c>
      <c r="J9" s="34" t="s">
        <v>8</v>
      </c>
      <c r="K9" s="33">
        <f t="shared" si="2"/>
        <v>19600000</v>
      </c>
      <c r="L9" s="35"/>
      <c r="M9" s="5"/>
      <c r="N9" s="5"/>
      <c r="O9" s="5"/>
      <c r="P9" s="5"/>
      <c r="Q9" s="5"/>
      <c r="R9" s="5"/>
      <c r="S9" s="5"/>
      <c r="T9" s="5"/>
      <c r="U9" s="5"/>
      <c r="V9" s="5"/>
      <c r="W9" s="5"/>
      <c r="X9" s="5"/>
      <c r="Y9" s="8"/>
      <c r="Z9" s="8"/>
    </row>
    <row r="10" spans="1:26" ht="60">
      <c r="A10" s="5"/>
      <c r="B10" s="28" t="s">
        <v>44</v>
      </c>
      <c r="C10" s="29" t="s">
        <v>45</v>
      </c>
      <c r="D10" s="28" t="s">
        <v>46</v>
      </c>
      <c r="E10" s="30">
        <v>2</v>
      </c>
      <c r="F10" s="28" t="s">
        <v>47</v>
      </c>
      <c r="G10" s="31">
        <v>67739850</v>
      </c>
      <c r="H10" s="32">
        <f t="shared" si="0"/>
        <v>6.4520000720179674E-2</v>
      </c>
      <c r="I10" s="33">
        <f t="shared" si="1"/>
        <v>36628004.408845998</v>
      </c>
      <c r="J10" s="36" t="s">
        <v>13</v>
      </c>
      <c r="K10" s="33">
        <f t="shared" ref="K10:K12" si="3">+G10</f>
        <v>67739850</v>
      </c>
      <c r="L10" s="35"/>
      <c r="M10" s="5"/>
      <c r="N10" s="5"/>
      <c r="O10" s="5"/>
      <c r="P10" s="5"/>
      <c r="Q10" s="5"/>
      <c r="R10" s="5"/>
      <c r="S10" s="5"/>
      <c r="T10" s="5"/>
      <c r="U10" s="5"/>
      <c r="V10" s="5"/>
      <c r="W10" s="5"/>
      <c r="X10" s="5"/>
      <c r="Y10" s="8"/>
      <c r="Z10" s="8"/>
    </row>
    <row r="11" spans="1:26" ht="63.75" customHeight="1">
      <c r="A11" s="5"/>
      <c r="B11" s="28" t="s">
        <v>48</v>
      </c>
      <c r="C11" s="29" t="s">
        <v>49</v>
      </c>
      <c r="D11" s="28" t="s">
        <v>45</v>
      </c>
      <c r="E11" s="30">
        <v>1</v>
      </c>
      <c r="F11" s="28" t="s">
        <v>50</v>
      </c>
      <c r="G11" s="31">
        <v>11590166</v>
      </c>
      <c r="H11" s="32">
        <f t="shared" si="0"/>
        <v>1.1039255603119906E-2</v>
      </c>
      <c r="I11" s="33">
        <f t="shared" si="1"/>
        <v>6266985.4058911707</v>
      </c>
      <c r="J11" s="34" t="s">
        <v>8</v>
      </c>
      <c r="K11" s="33">
        <f t="shared" si="3"/>
        <v>11590166</v>
      </c>
      <c r="L11" s="33"/>
      <c r="M11" s="5"/>
      <c r="N11" s="5"/>
      <c r="O11" s="5"/>
      <c r="P11" s="5"/>
      <c r="Q11" s="5"/>
      <c r="R11" s="5"/>
      <c r="S11" s="5"/>
      <c r="T11" s="5"/>
      <c r="U11" s="5"/>
      <c r="V11" s="5"/>
      <c r="W11" s="5"/>
      <c r="X11" s="5"/>
      <c r="Y11" s="8"/>
      <c r="Z11" s="8"/>
    </row>
    <row r="12" spans="1:26" ht="90" customHeight="1">
      <c r="A12" s="5"/>
      <c r="B12" s="28" t="s">
        <v>51</v>
      </c>
      <c r="C12" s="29" t="s">
        <v>52</v>
      </c>
      <c r="D12" s="28" t="s">
        <v>53</v>
      </c>
      <c r="E12" s="30">
        <v>2</v>
      </c>
      <c r="F12" s="28" t="s">
        <v>47</v>
      </c>
      <c r="G12" s="31">
        <v>131313600</v>
      </c>
      <c r="H12" s="32">
        <f t="shared" si="0"/>
        <v>0.12507192688748772</v>
      </c>
      <c r="I12" s="33">
        <f t="shared" si="1"/>
        <v>71003332.894026786</v>
      </c>
      <c r="J12" s="36" t="s">
        <v>13</v>
      </c>
      <c r="K12" s="33">
        <f t="shared" si="3"/>
        <v>131313600</v>
      </c>
      <c r="L12" s="33"/>
      <c r="M12" s="5"/>
      <c r="N12" s="5"/>
      <c r="O12" s="5"/>
      <c r="P12" s="5"/>
      <c r="Q12" s="5"/>
      <c r="R12" s="5"/>
      <c r="S12" s="5"/>
      <c r="T12" s="5"/>
      <c r="U12" s="5"/>
      <c r="V12" s="5"/>
      <c r="W12" s="5"/>
      <c r="X12" s="5"/>
      <c r="Y12" s="8"/>
      <c r="Z12" s="8"/>
    </row>
    <row r="13" spans="1:26" ht="108.75" customHeight="1">
      <c r="A13" s="5"/>
      <c r="B13" s="28" t="s">
        <v>54</v>
      </c>
      <c r="C13" s="29" t="s">
        <v>55</v>
      </c>
      <c r="D13" s="28" t="s">
        <v>56</v>
      </c>
      <c r="E13" s="30">
        <v>3</v>
      </c>
      <c r="F13" s="28" t="s">
        <v>43</v>
      </c>
      <c r="G13" s="31">
        <v>17250000</v>
      </c>
      <c r="H13" s="32">
        <f t="shared" si="0"/>
        <v>1.64300631374752E-2</v>
      </c>
      <c r="I13" s="33">
        <f t="shared" si="1"/>
        <v>9327346.8431446701</v>
      </c>
      <c r="J13" s="34" t="s">
        <v>8</v>
      </c>
      <c r="K13" s="33">
        <v>5750000</v>
      </c>
      <c r="L13" s="33">
        <v>11500000</v>
      </c>
      <c r="M13" s="5"/>
      <c r="N13" s="5"/>
      <c r="O13" s="5"/>
      <c r="P13" s="5"/>
      <c r="Q13" s="5"/>
      <c r="R13" s="5"/>
      <c r="S13" s="5"/>
      <c r="T13" s="5"/>
      <c r="U13" s="5"/>
      <c r="V13" s="5"/>
      <c r="W13" s="5"/>
      <c r="X13" s="5"/>
      <c r="Y13" s="8"/>
      <c r="Z13" s="8"/>
    </row>
    <row r="14" spans="1:26" ht="108.75" customHeight="1">
      <c r="A14" s="5"/>
      <c r="B14" s="28" t="s">
        <v>54</v>
      </c>
      <c r="C14" s="29" t="s">
        <v>55</v>
      </c>
      <c r="D14" s="28" t="s">
        <v>56</v>
      </c>
      <c r="E14" s="30">
        <v>3</v>
      </c>
      <c r="F14" s="28" t="s">
        <v>43</v>
      </c>
      <c r="G14" s="31">
        <v>17250000</v>
      </c>
      <c r="H14" s="32">
        <f t="shared" si="0"/>
        <v>1.64300631374752E-2</v>
      </c>
      <c r="I14" s="33">
        <f t="shared" si="1"/>
        <v>9327346.8431446701</v>
      </c>
      <c r="J14" s="34" t="s">
        <v>8</v>
      </c>
      <c r="K14" s="33">
        <v>5750000</v>
      </c>
      <c r="L14" s="33">
        <v>11500000</v>
      </c>
      <c r="M14" s="5"/>
      <c r="N14" s="5"/>
      <c r="O14" s="5"/>
      <c r="P14" s="5"/>
      <c r="Q14" s="5"/>
      <c r="R14" s="5"/>
      <c r="S14" s="5"/>
      <c r="T14" s="5"/>
      <c r="U14" s="5"/>
      <c r="V14" s="5"/>
      <c r="W14" s="5"/>
      <c r="X14" s="5"/>
      <c r="Y14" s="8"/>
      <c r="Z14" s="8"/>
    </row>
    <row r="15" spans="1:26" ht="108.75" customHeight="1">
      <c r="A15" s="5"/>
      <c r="B15" s="28" t="s">
        <v>54</v>
      </c>
      <c r="C15" s="29" t="s">
        <v>55</v>
      </c>
      <c r="D15" s="28" t="s">
        <v>56</v>
      </c>
      <c r="E15" s="30">
        <v>3</v>
      </c>
      <c r="F15" s="28" t="s">
        <v>43</v>
      </c>
      <c r="G15" s="31">
        <v>17250000</v>
      </c>
      <c r="H15" s="32">
        <f t="shared" si="0"/>
        <v>1.64300631374752E-2</v>
      </c>
      <c r="I15" s="33">
        <f t="shared" si="1"/>
        <v>9327346.8431446701</v>
      </c>
      <c r="J15" s="34" t="s">
        <v>8</v>
      </c>
      <c r="K15" s="33">
        <v>5750000</v>
      </c>
      <c r="L15" s="33">
        <v>11500000</v>
      </c>
      <c r="M15" s="5"/>
      <c r="N15" s="5"/>
      <c r="O15" s="5"/>
      <c r="P15" s="5"/>
      <c r="Q15" s="5"/>
      <c r="R15" s="5"/>
      <c r="S15" s="5"/>
      <c r="T15" s="5"/>
      <c r="U15" s="5"/>
      <c r="V15" s="5"/>
      <c r="W15" s="5"/>
      <c r="X15" s="5"/>
      <c r="Y15" s="8"/>
      <c r="Z15" s="8"/>
    </row>
    <row r="16" spans="1:26" ht="108.75" customHeight="1">
      <c r="A16" s="5"/>
      <c r="B16" s="28" t="s">
        <v>54</v>
      </c>
      <c r="C16" s="29" t="s">
        <v>55</v>
      </c>
      <c r="D16" s="28" t="s">
        <v>56</v>
      </c>
      <c r="E16" s="30">
        <v>3</v>
      </c>
      <c r="F16" s="28" t="s">
        <v>43</v>
      </c>
      <c r="G16" s="31">
        <v>17250000</v>
      </c>
      <c r="H16" s="32">
        <f t="shared" si="0"/>
        <v>1.64300631374752E-2</v>
      </c>
      <c r="I16" s="33">
        <f t="shared" si="1"/>
        <v>9327346.8431446701</v>
      </c>
      <c r="J16" s="34" t="s">
        <v>8</v>
      </c>
      <c r="K16" s="33">
        <v>5750000</v>
      </c>
      <c r="L16" s="33">
        <v>11500000</v>
      </c>
      <c r="M16" s="5"/>
      <c r="N16" s="5"/>
      <c r="O16" s="5"/>
      <c r="P16" s="5"/>
      <c r="Q16" s="5"/>
      <c r="R16" s="5"/>
      <c r="S16" s="5"/>
      <c r="T16" s="5"/>
      <c r="U16" s="5"/>
      <c r="V16" s="5"/>
      <c r="W16" s="5"/>
      <c r="X16" s="5"/>
      <c r="Y16" s="8"/>
      <c r="Z16" s="8"/>
    </row>
    <row r="17" spans="1:26" ht="108.75" customHeight="1">
      <c r="A17" s="5"/>
      <c r="B17" s="28" t="s">
        <v>54</v>
      </c>
      <c r="C17" s="29" t="s">
        <v>55</v>
      </c>
      <c r="D17" s="28" t="s">
        <v>56</v>
      </c>
      <c r="E17" s="30">
        <v>3</v>
      </c>
      <c r="F17" s="28" t="s">
        <v>43</v>
      </c>
      <c r="G17" s="31">
        <v>17250000</v>
      </c>
      <c r="H17" s="32">
        <f t="shared" si="0"/>
        <v>1.64300631374752E-2</v>
      </c>
      <c r="I17" s="33">
        <f t="shared" si="1"/>
        <v>9327346.8431446701</v>
      </c>
      <c r="J17" s="34" t="s">
        <v>8</v>
      </c>
      <c r="K17" s="33">
        <v>5750000</v>
      </c>
      <c r="L17" s="33">
        <v>11500000</v>
      </c>
      <c r="M17" s="5"/>
      <c r="N17" s="5"/>
      <c r="O17" s="5"/>
      <c r="P17" s="5"/>
      <c r="Q17" s="5"/>
      <c r="R17" s="5"/>
      <c r="S17" s="5"/>
      <c r="T17" s="5"/>
      <c r="U17" s="5"/>
      <c r="V17" s="5"/>
      <c r="W17" s="5"/>
      <c r="X17" s="5"/>
      <c r="Y17" s="8"/>
      <c r="Z17" s="8"/>
    </row>
    <row r="18" spans="1:26" ht="108.75" customHeight="1">
      <c r="A18" s="5"/>
      <c r="B18" s="28" t="s">
        <v>54</v>
      </c>
      <c r="C18" s="29" t="s">
        <v>55</v>
      </c>
      <c r="D18" s="28" t="s">
        <v>57</v>
      </c>
      <c r="E18" s="30">
        <v>3</v>
      </c>
      <c r="F18" s="28" t="s">
        <v>58</v>
      </c>
      <c r="G18" s="31">
        <v>540000</v>
      </c>
      <c r="H18" s="32">
        <f t="shared" si="0"/>
        <v>5.143324112600932E-4</v>
      </c>
      <c r="I18" s="33">
        <f t="shared" si="1"/>
        <v>291986.50987235492</v>
      </c>
      <c r="J18" s="34" t="s">
        <v>17</v>
      </c>
      <c r="K18" s="33">
        <v>180000</v>
      </c>
      <c r="L18" s="33">
        <f t="shared" ref="L18:L19" si="4">+K18*2</f>
        <v>360000</v>
      </c>
      <c r="M18" s="5"/>
      <c r="N18" s="5"/>
      <c r="O18" s="5"/>
      <c r="P18" s="5"/>
      <c r="Q18" s="5"/>
      <c r="R18" s="5"/>
      <c r="S18" s="5"/>
      <c r="T18" s="5"/>
      <c r="U18" s="5"/>
      <c r="V18" s="5"/>
      <c r="W18" s="5"/>
      <c r="X18" s="5"/>
      <c r="Y18" s="8"/>
      <c r="Z18" s="8"/>
    </row>
    <row r="19" spans="1:26" ht="108.75" customHeight="1">
      <c r="A19" s="5"/>
      <c r="B19" s="28" t="s">
        <v>54</v>
      </c>
      <c r="C19" s="29" t="s">
        <v>55</v>
      </c>
      <c r="D19" s="28" t="s">
        <v>59</v>
      </c>
      <c r="E19" s="30">
        <v>3</v>
      </c>
      <c r="F19" s="28" t="s">
        <v>60</v>
      </c>
      <c r="G19" s="31">
        <v>7230000</v>
      </c>
      <c r="H19" s="32">
        <f t="shared" si="0"/>
        <v>6.8863395063156916E-3</v>
      </c>
      <c r="I19" s="33">
        <f t="shared" si="1"/>
        <v>3909374.9377354183</v>
      </c>
      <c r="J19" s="34" t="s">
        <v>6</v>
      </c>
      <c r="K19" s="33">
        <v>2410000</v>
      </c>
      <c r="L19" s="33">
        <f t="shared" si="4"/>
        <v>4820000</v>
      </c>
      <c r="M19" s="5"/>
      <c r="N19" s="5"/>
      <c r="O19" s="5"/>
      <c r="P19" s="5"/>
      <c r="Q19" s="5"/>
      <c r="R19" s="5"/>
      <c r="S19" s="5"/>
      <c r="T19" s="5"/>
      <c r="U19" s="5"/>
      <c r="V19" s="5"/>
      <c r="W19" s="5"/>
      <c r="X19" s="5"/>
      <c r="Y19" s="8"/>
      <c r="Z19" s="8"/>
    </row>
    <row r="20" spans="1:26" ht="60">
      <c r="A20" s="5"/>
      <c r="B20" s="28" t="s">
        <v>61</v>
      </c>
      <c r="C20" s="29" t="s">
        <v>62</v>
      </c>
      <c r="D20" s="28" t="s">
        <v>63</v>
      </c>
      <c r="E20" s="30">
        <v>6</v>
      </c>
      <c r="F20" s="28" t="s">
        <v>50</v>
      </c>
      <c r="G20" s="31">
        <v>14351253</v>
      </c>
      <c r="H20" s="32">
        <f t="shared" si="0"/>
        <v>1.3669101037210455E-2</v>
      </c>
      <c r="I20" s="33">
        <f t="shared" si="1"/>
        <v>7759948.6588243749</v>
      </c>
      <c r="J20" s="36" t="s">
        <v>13</v>
      </c>
      <c r="K20" s="33"/>
      <c r="L20" s="33">
        <f t="shared" ref="L20:L26" si="5">+G20</f>
        <v>14351253</v>
      </c>
      <c r="M20" s="5"/>
      <c r="N20" s="5"/>
      <c r="O20" s="5"/>
      <c r="P20" s="5"/>
      <c r="Q20" s="5"/>
      <c r="R20" s="5"/>
      <c r="S20" s="5"/>
      <c r="T20" s="5"/>
      <c r="U20" s="5"/>
      <c r="V20" s="5"/>
      <c r="W20" s="5"/>
      <c r="X20" s="5"/>
      <c r="Y20" s="8"/>
      <c r="Z20" s="8"/>
    </row>
    <row r="21" spans="1:26" ht="96" customHeight="1">
      <c r="A21" s="5"/>
      <c r="B21" s="28" t="s">
        <v>61</v>
      </c>
      <c r="C21" s="29" t="s">
        <v>62</v>
      </c>
      <c r="D21" s="37" t="s">
        <v>64</v>
      </c>
      <c r="E21" s="30">
        <v>3</v>
      </c>
      <c r="F21" s="28" t="s">
        <v>60</v>
      </c>
      <c r="G21" s="31">
        <v>616578800</v>
      </c>
      <c r="H21" s="32">
        <f t="shared" si="0"/>
        <v>0.58727122395528653</v>
      </c>
      <c r="I21" s="33">
        <f t="shared" si="1"/>
        <v>333393873.83941615</v>
      </c>
      <c r="J21" s="36" t="s">
        <v>6</v>
      </c>
      <c r="K21" s="33"/>
      <c r="L21" s="33">
        <f t="shared" si="5"/>
        <v>616578800</v>
      </c>
      <c r="M21" s="5"/>
      <c r="N21" s="5"/>
      <c r="O21" s="5"/>
      <c r="P21" s="5"/>
      <c r="Q21" s="5"/>
      <c r="R21" s="5"/>
      <c r="S21" s="5"/>
      <c r="T21" s="5"/>
      <c r="U21" s="5"/>
      <c r="V21" s="5"/>
      <c r="W21" s="5"/>
      <c r="X21" s="5"/>
      <c r="Y21" s="8"/>
      <c r="Z21" s="8"/>
    </row>
    <row r="22" spans="1:26" ht="96" customHeight="1">
      <c r="A22" s="5"/>
      <c r="B22" s="28" t="s">
        <v>65</v>
      </c>
      <c r="C22" s="29" t="s">
        <v>66</v>
      </c>
      <c r="D22" s="28" t="s">
        <v>67</v>
      </c>
      <c r="E22" s="30">
        <v>4</v>
      </c>
      <c r="F22" s="28" t="s">
        <v>43</v>
      </c>
      <c r="G22" s="31">
        <v>23000000</v>
      </c>
      <c r="H22" s="32">
        <f t="shared" si="0"/>
        <v>2.1906750849966933E-2</v>
      </c>
      <c r="I22" s="33">
        <f t="shared" si="1"/>
        <v>12436462.457526227</v>
      </c>
      <c r="J22" s="34" t="s">
        <v>8</v>
      </c>
      <c r="K22" s="33"/>
      <c r="L22" s="33">
        <f t="shared" si="5"/>
        <v>23000000</v>
      </c>
      <c r="M22" s="5"/>
      <c r="N22" s="5"/>
      <c r="O22" s="5"/>
      <c r="P22" s="5"/>
      <c r="Q22" s="5"/>
      <c r="R22" s="5"/>
      <c r="S22" s="5"/>
      <c r="T22" s="5"/>
      <c r="U22" s="5"/>
      <c r="V22" s="5"/>
      <c r="W22" s="5"/>
      <c r="X22" s="5"/>
      <c r="Y22" s="8"/>
      <c r="Z22" s="8"/>
    </row>
    <row r="23" spans="1:26" ht="96" customHeight="1">
      <c r="A23" s="5"/>
      <c r="B23" s="28" t="s">
        <v>65</v>
      </c>
      <c r="C23" s="29" t="s">
        <v>66</v>
      </c>
      <c r="D23" s="28" t="s">
        <v>67</v>
      </c>
      <c r="E23" s="30">
        <v>4</v>
      </c>
      <c r="F23" s="28" t="s">
        <v>43</v>
      </c>
      <c r="G23" s="31">
        <v>23000000</v>
      </c>
      <c r="H23" s="32">
        <f t="shared" si="0"/>
        <v>2.1906750849966933E-2</v>
      </c>
      <c r="I23" s="33">
        <f t="shared" si="1"/>
        <v>12436462.457526227</v>
      </c>
      <c r="J23" s="34" t="s">
        <v>8</v>
      </c>
      <c r="K23" s="33"/>
      <c r="L23" s="33">
        <f t="shared" si="5"/>
        <v>23000000</v>
      </c>
      <c r="M23" s="5"/>
      <c r="N23" s="5"/>
      <c r="O23" s="5"/>
      <c r="P23" s="5"/>
      <c r="Q23" s="5"/>
      <c r="R23" s="5"/>
      <c r="S23" s="5"/>
      <c r="T23" s="5"/>
      <c r="U23" s="5"/>
      <c r="V23" s="5"/>
      <c r="W23" s="5"/>
      <c r="X23" s="5"/>
      <c r="Y23" s="8"/>
      <c r="Z23" s="8"/>
    </row>
    <row r="24" spans="1:26" ht="96" customHeight="1">
      <c r="A24" s="5"/>
      <c r="B24" s="28" t="s">
        <v>65</v>
      </c>
      <c r="C24" s="29" t="s">
        <v>66</v>
      </c>
      <c r="D24" s="28" t="s">
        <v>67</v>
      </c>
      <c r="E24" s="30">
        <v>4</v>
      </c>
      <c r="F24" s="28" t="s">
        <v>43</v>
      </c>
      <c r="G24" s="31">
        <v>23000000</v>
      </c>
      <c r="H24" s="32">
        <f t="shared" si="0"/>
        <v>2.1906750849966933E-2</v>
      </c>
      <c r="I24" s="33">
        <f t="shared" si="1"/>
        <v>12436462.457526227</v>
      </c>
      <c r="J24" s="34" t="s">
        <v>8</v>
      </c>
      <c r="K24" s="33"/>
      <c r="L24" s="33">
        <f t="shared" si="5"/>
        <v>23000000</v>
      </c>
      <c r="M24" s="5"/>
      <c r="N24" s="5"/>
      <c r="O24" s="5"/>
      <c r="P24" s="5"/>
      <c r="Q24" s="5"/>
      <c r="R24" s="5"/>
      <c r="S24" s="5"/>
      <c r="T24" s="5"/>
      <c r="U24" s="5"/>
      <c r="V24" s="5"/>
      <c r="W24" s="5"/>
      <c r="X24" s="5"/>
      <c r="Y24" s="8"/>
      <c r="Z24" s="8"/>
    </row>
    <row r="25" spans="1:26" ht="189.75" customHeight="1">
      <c r="A25" s="5"/>
      <c r="B25" s="28" t="s">
        <v>65</v>
      </c>
      <c r="C25" s="29" t="s">
        <v>66</v>
      </c>
      <c r="D25" s="28" t="s">
        <v>68</v>
      </c>
      <c r="E25" s="30">
        <v>4</v>
      </c>
      <c r="F25" s="28" t="s">
        <v>58</v>
      </c>
      <c r="G25" s="31">
        <v>288000</v>
      </c>
      <c r="H25" s="32">
        <f t="shared" si="0"/>
        <v>2.7431061933871637E-4</v>
      </c>
      <c r="I25" s="33">
        <f t="shared" si="1"/>
        <v>155726.13859858928</v>
      </c>
      <c r="J25" s="38" t="s">
        <v>17</v>
      </c>
      <c r="K25" s="33"/>
      <c r="L25" s="33">
        <f t="shared" si="5"/>
        <v>288000</v>
      </c>
      <c r="M25" s="5"/>
      <c r="N25" s="5"/>
      <c r="O25" s="5"/>
      <c r="P25" s="5"/>
      <c r="Q25" s="5"/>
      <c r="R25" s="5"/>
      <c r="S25" s="5"/>
      <c r="T25" s="5"/>
      <c r="U25" s="5"/>
      <c r="V25" s="5"/>
      <c r="W25" s="5"/>
      <c r="X25" s="5"/>
      <c r="Y25" s="8"/>
      <c r="Z25" s="8"/>
    </row>
    <row r="26" spans="1:26" ht="75" customHeight="1">
      <c r="A26" s="5"/>
      <c r="B26" s="28" t="s">
        <v>65</v>
      </c>
      <c r="C26" s="29" t="s">
        <v>66</v>
      </c>
      <c r="D26" s="37" t="s">
        <v>69</v>
      </c>
      <c r="E26" s="30">
        <v>1</v>
      </c>
      <c r="F26" s="28" t="s">
        <v>60</v>
      </c>
      <c r="G26" s="31">
        <v>5823000</v>
      </c>
      <c r="H26" s="32">
        <f t="shared" si="0"/>
        <v>5.5462178347546716E-3</v>
      </c>
      <c r="I26" s="33">
        <f t="shared" si="1"/>
        <v>3148587.8647902273</v>
      </c>
      <c r="J26" s="36" t="s">
        <v>6</v>
      </c>
      <c r="K26" s="33"/>
      <c r="L26" s="33">
        <f t="shared" si="5"/>
        <v>5823000</v>
      </c>
      <c r="M26" s="5"/>
      <c r="N26" s="5"/>
      <c r="O26" s="5"/>
      <c r="P26" s="5"/>
      <c r="Q26" s="5"/>
      <c r="R26" s="5"/>
      <c r="S26" s="5"/>
      <c r="T26" s="5"/>
      <c r="U26" s="5"/>
      <c r="V26" s="5"/>
      <c r="W26" s="5"/>
      <c r="X26" s="5"/>
      <c r="Y26" s="8"/>
      <c r="Z26" s="8"/>
    </row>
    <row r="27" spans="1:26" ht="80.25" customHeight="1">
      <c r="A27" s="5"/>
      <c r="B27" s="39" t="s">
        <v>9</v>
      </c>
      <c r="C27" s="40" t="s">
        <v>70</v>
      </c>
      <c r="D27" s="41" t="s">
        <v>42</v>
      </c>
      <c r="E27" s="42">
        <v>16</v>
      </c>
      <c r="F27" s="41" t="s">
        <v>43</v>
      </c>
      <c r="G27" s="43">
        <v>567700000</v>
      </c>
      <c r="H27" s="44">
        <v>0</v>
      </c>
      <c r="I27" s="33">
        <v>0</v>
      </c>
      <c r="J27" s="36" t="s">
        <v>10</v>
      </c>
      <c r="K27" s="45">
        <f t="shared" ref="K27:K30" si="6">G27/14*6</f>
        <v>243300000</v>
      </c>
      <c r="L27" s="45">
        <f t="shared" ref="L27:L30" si="7">G27/14*8</f>
        <v>324400000</v>
      </c>
      <c r="M27" s="24"/>
      <c r="N27" s="5"/>
      <c r="O27" s="5"/>
      <c r="P27" s="5"/>
      <c r="Q27" s="5"/>
      <c r="R27" s="5"/>
      <c r="S27" s="5"/>
      <c r="T27" s="5"/>
      <c r="U27" s="5"/>
      <c r="V27" s="5"/>
      <c r="W27" s="5"/>
      <c r="X27" s="5"/>
      <c r="Y27" s="8"/>
      <c r="Z27" s="8"/>
    </row>
    <row r="28" spans="1:26" ht="82.5" customHeight="1">
      <c r="A28" s="5"/>
      <c r="B28" s="39" t="s">
        <v>4</v>
      </c>
      <c r="C28" s="40" t="s">
        <v>71</v>
      </c>
      <c r="D28" s="41" t="s">
        <v>72</v>
      </c>
      <c r="E28" s="42">
        <v>18</v>
      </c>
      <c r="F28" s="41" t="s">
        <v>73</v>
      </c>
      <c r="G28" s="43">
        <v>47198100</v>
      </c>
      <c r="H28" s="44">
        <v>0</v>
      </c>
      <c r="I28" s="33">
        <v>0</v>
      </c>
      <c r="J28" s="36" t="s">
        <v>5</v>
      </c>
      <c r="K28" s="45">
        <f t="shared" si="6"/>
        <v>20227757.142857142</v>
      </c>
      <c r="L28" s="45">
        <f t="shared" si="7"/>
        <v>26970342.857142858</v>
      </c>
      <c r="M28" s="5"/>
      <c r="N28" s="5"/>
      <c r="O28" s="5"/>
      <c r="P28" s="5"/>
      <c r="Q28" s="5"/>
      <c r="R28" s="5"/>
      <c r="S28" s="5"/>
      <c r="T28" s="5"/>
      <c r="U28" s="5"/>
      <c r="V28" s="5"/>
      <c r="W28" s="5"/>
      <c r="X28" s="5"/>
      <c r="Y28" s="8"/>
      <c r="Z28" s="8"/>
    </row>
    <row r="29" spans="1:26" ht="82.5" customHeight="1">
      <c r="A29" s="5"/>
      <c r="B29" s="39" t="s">
        <v>4</v>
      </c>
      <c r="C29" s="40" t="s">
        <v>71</v>
      </c>
      <c r="D29" s="41" t="s">
        <v>72</v>
      </c>
      <c r="E29" s="42">
        <v>18</v>
      </c>
      <c r="F29" s="41" t="s">
        <v>73</v>
      </c>
      <c r="G29" s="43">
        <f>SUM('05. Gastos de viaje'!$H$6:$H$10)</f>
        <v>3144000</v>
      </c>
      <c r="H29" s="44">
        <v>0</v>
      </c>
      <c r="I29" s="33"/>
      <c r="J29" s="36" t="s">
        <v>6</v>
      </c>
      <c r="K29" s="45">
        <f t="shared" si="6"/>
        <v>1347428.5714285714</v>
      </c>
      <c r="L29" s="45">
        <f t="shared" si="7"/>
        <v>1796571.4285714286</v>
      </c>
      <c r="M29" s="5"/>
      <c r="N29" s="5"/>
      <c r="O29" s="5"/>
      <c r="P29" s="5"/>
      <c r="Q29" s="5"/>
      <c r="R29" s="5"/>
      <c r="S29" s="5"/>
      <c r="T29" s="5"/>
      <c r="U29" s="5"/>
      <c r="V29" s="5"/>
      <c r="W29" s="5"/>
      <c r="X29" s="5"/>
      <c r="Y29" s="8"/>
      <c r="Z29" s="8"/>
    </row>
    <row r="30" spans="1:26" ht="75" customHeight="1">
      <c r="A30" s="5"/>
      <c r="B30" s="39" t="s">
        <v>7</v>
      </c>
      <c r="C30" s="40" t="s">
        <v>74</v>
      </c>
      <c r="D30" s="41" t="s">
        <v>75</v>
      </c>
      <c r="E30" s="42">
        <v>18</v>
      </c>
      <c r="F30" s="41" t="s">
        <v>76</v>
      </c>
      <c r="G30" s="43">
        <v>128000000</v>
      </c>
      <c r="H30" s="44">
        <v>0</v>
      </c>
      <c r="I30" s="33">
        <v>0</v>
      </c>
      <c r="J30" s="34" t="s">
        <v>8</v>
      </c>
      <c r="K30" s="45">
        <f t="shared" si="6"/>
        <v>54857142.857142866</v>
      </c>
      <c r="L30" s="45">
        <f t="shared" si="7"/>
        <v>73142857.142857149</v>
      </c>
      <c r="M30" s="5"/>
      <c r="N30" s="5"/>
      <c r="O30" s="5"/>
      <c r="P30" s="5"/>
      <c r="Q30" s="5"/>
      <c r="R30" s="5"/>
      <c r="S30" s="5"/>
      <c r="T30" s="5"/>
      <c r="U30" s="5"/>
      <c r="V30" s="5"/>
      <c r="W30" s="5"/>
      <c r="X30" s="5"/>
      <c r="Y30" s="8"/>
      <c r="Z30" s="8"/>
    </row>
    <row r="31" spans="1:26" ht="66.75" customHeight="1">
      <c r="A31" s="5"/>
      <c r="B31" s="5"/>
      <c r="C31" s="6"/>
      <c r="D31" s="7"/>
      <c r="E31" s="7"/>
      <c r="F31" s="7"/>
      <c r="G31" s="46">
        <f>SUM(G8:G30)</f>
        <v>1795946769</v>
      </c>
      <c r="H31" s="47"/>
      <c r="I31" s="47"/>
      <c r="J31" s="47"/>
      <c r="K31" s="47">
        <f t="shared" ref="K31:L31" si="8">SUM(K8:K30)</f>
        <v>600915944.57142854</v>
      </c>
      <c r="L31" s="47">
        <f t="shared" si="8"/>
        <v>1195030824.4285715</v>
      </c>
      <c r="M31" s="5"/>
      <c r="N31" s="5"/>
      <c r="O31" s="5"/>
      <c r="P31" s="5"/>
      <c r="Q31" s="5"/>
      <c r="R31" s="5"/>
      <c r="S31" s="5"/>
      <c r="T31" s="5"/>
      <c r="U31" s="5"/>
      <c r="V31" s="5"/>
      <c r="W31" s="5"/>
      <c r="X31" s="5"/>
      <c r="Y31" s="8"/>
      <c r="Z31" s="8"/>
    </row>
    <row r="32" spans="1:26" ht="66.75" customHeight="1">
      <c r="A32" s="5"/>
      <c r="B32" s="5"/>
      <c r="C32" s="6"/>
      <c r="D32" s="7"/>
      <c r="E32" s="7"/>
      <c r="F32" s="7"/>
      <c r="G32" s="5"/>
      <c r="H32" s="47"/>
      <c r="I32" s="47"/>
      <c r="J32" s="47"/>
      <c r="K32" s="384" t="str">
        <f>IF(SUM(K31:L31)=RESUMEN!$F$16,"VERDADERO","FALSO")</f>
        <v>VERDADERO</v>
      </c>
      <c r="L32" s="385"/>
      <c r="M32" s="5"/>
      <c r="N32" s="5"/>
      <c r="O32" s="5"/>
      <c r="P32" s="5"/>
      <c r="Q32" s="5"/>
      <c r="R32" s="5"/>
      <c r="S32" s="5"/>
      <c r="T32" s="5"/>
      <c r="U32" s="5"/>
      <c r="V32" s="5"/>
      <c r="W32" s="5"/>
      <c r="X32" s="5"/>
      <c r="Y32" s="8"/>
      <c r="Z32" s="8"/>
    </row>
    <row r="33" spans="1:26" ht="15.75" customHeight="1">
      <c r="A33" s="5"/>
      <c r="B33" s="5"/>
      <c r="C33" s="6"/>
      <c r="D33" s="7"/>
      <c r="E33" s="7"/>
      <c r="F33" s="7"/>
      <c r="G33" s="8"/>
      <c r="H33" s="5"/>
      <c r="I33" s="5"/>
      <c r="J33" s="5"/>
      <c r="K33" s="5"/>
      <c r="L33" s="5"/>
      <c r="M33" s="5"/>
      <c r="N33" s="5"/>
      <c r="O33" s="5"/>
      <c r="P33" s="5"/>
      <c r="Q33" s="5"/>
      <c r="R33" s="5"/>
      <c r="S33" s="5"/>
      <c r="T33" s="5"/>
      <c r="U33" s="5"/>
      <c r="V33" s="5"/>
      <c r="W33" s="5"/>
      <c r="X33" s="5"/>
      <c r="Y33" s="8"/>
      <c r="Z33" s="8"/>
    </row>
    <row r="34" spans="1:26" ht="15.75" customHeight="1">
      <c r="A34" s="5"/>
      <c r="B34" s="5"/>
      <c r="C34" s="6"/>
      <c r="D34" s="48"/>
      <c r="E34" s="7"/>
      <c r="F34" s="7"/>
      <c r="G34" s="49"/>
      <c r="H34" s="5"/>
      <c r="I34" s="5"/>
      <c r="J34" s="5"/>
      <c r="K34" s="5"/>
      <c r="L34" s="5"/>
      <c r="M34" s="5"/>
      <c r="N34" s="5"/>
      <c r="O34" s="5"/>
      <c r="P34" s="5"/>
      <c r="Q34" s="5"/>
      <c r="R34" s="5"/>
      <c r="S34" s="5"/>
      <c r="T34" s="5"/>
      <c r="U34" s="5"/>
      <c r="V34" s="5"/>
      <c r="W34" s="5"/>
      <c r="X34" s="5"/>
      <c r="Y34" s="8"/>
      <c r="Z34" s="8"/>
    </row>
    <row r="35" spans="1:26" ht="15.75" customHeight="1">
      <c r="A35" s="5"/>
      <c r="B35" s="5"/>
      <c r="C35" s="6"/>
      <c r="D35" s="7"/>
      <c r="E35" s="7"/>
      <c r="F35" s="7"/>
      <c r="G35" s="49"/>
      <c r="H35" s="5"/>
      <c r="I35" s="5"/>
      <c r="J35" s="5"/>
      <c r="K35" s="5"/>
      <c r="L35" s="5"/>
      <c r="M35" s="5"/>
      <c r="N35" s="5"/>
      <c r="O35" s="5"/>
      <c r="P35" s="5"/>
      <c r="Q35" s="5"/>
      <c r="R35" s="5"/>
      <c r="S35" s="5"/>
      <c r="T35" s="5"/>
      <c r="U35" s="5"/>
      <c r="V35" s="5"/>
      <c r="W35" s="5"/>
      <c r="X35" s="5"/>
      <c r="Y35" s="8"/>
      <c r="Z35" s="8"/>
    </row>
    <row r="36" spans="1:26" ht="15.75" customHeight="1">
      <c r="A36" s="5"/>
      <c r="B36" s="5"/>
      <c r="C36" s="6"/>
      <c r="D36" s="7"/>
      <c r="E36" s="7"/>
      <c r="F36" s="7"/>
      <c r="G36" s="5"/>
      <c r="H36" s="5"/>
      <c r="I36" s="5"/>
      <c r="J36" s="5"/>
      <c r="K36" s="5"/>
      <c r="L36" s="5"/>
      <c r="M36" s="5"/>
      <c r="N36" s="5"/>
      <c r="O36" s="5"/>
      <c r="P36" s="5"/>
      <c r="Q36" s="5"/>
      <c r="R36" s="5"/>
      <c r="S36" s="5"/>
      <c r="T36" s="5"/>
      <c r="U36" s="5"/>
      <c r="V36" s="5"/>
      <c r="W36" s="5"/>
      <c r="X36" s="5"/>
      <c r="Y36" s="8"/>
      <c r="Z36" s="8"/>
    </row>
    <row r="37" spans="1:26" ht="15.75" customHeight="1">
      <c r="A37" s="5"/>
      <c r="B37" s="5"/>
      <c r="C37" s="6"/>
      <c r="D37" s="7"/>
      <c r="E37" s="7"/>
      <c r="F37" s="7"/>
      <c r="G37" s="5"/>
      <c r="H37" s="5"/>
      <c r="I37" s="5"/>
      <c r="J37" s="5"/>
      <c r="K37" s="5"/>
      <c r="L37" s="5"/>
      <c r="M37" s="5"/>
      <c r="N37" s="5"/>
      <c r="O37" s="5"/>
      <c r="P37" s="5"/>
      <c r="Q37" s="5"/>
      <c r="R37" s="5"/>
      <c r="S37" s="5"/>
      <c r="T37" s="5"/>
      <c r="U37" s="5"/>
      <c r="V37" s="5"/>
      <c r="W37" s="5"/>
      <c r="X37" s="5"/>
      <c r="Y37" s="8"/>
      <c r="Z37" s="8"/>
    </row>
    <row r="38" spans="1:26" ht="15.75" customHeight="1">
      <c r="A38" s="5"/>
      <c r="B38" s="5"/>
      <c r="C38" s="6"/>
      <c r="D38" s="7"/>
      <c r="E38" s="7"/>
      <c r="F38" s="7"/>
      <c r="G38" s="5"/>
      <c r="H38" s="5"/>
      <c r="I38" s="5"/>
      <c r="J38" s="5"/>
      <c r="K38" s="5"/>
      <c r="L38" s="5"/>
      <c r="M38" s="5"/>
      <c r="N38" s="5"/>
      <c r="O38" s="5"/>
      <c r="P38" s="5"/>
      <c r="Q38" s="5"/>
      <c r="R38" s="5"/>
      <c r="S38" s="5"/>
      <c r="T38" s="5"/>
      <c r="U38" s="5"/>
      <c r="V38" s="5"/>
      <c r="W38" s="5"/>
      <c r="X38" s="5"/>
      <c r="Y38" s="8"/>
      <c r="Z38" s="8"/>
    </row>
    <row r="39" spans="1:26" ht="15.75" customHeight="1">
      <c r="A39" s="5"/>
      <c r="B39" s="5"/>
      <c r="C39" s="6"/>
      <c r="D39" s="7"/>
      <c r="E39" s="7"/>
      <c r="F39" s="7"/>
      <c r="G39" s="5"/>
      <c r="H39" s="5"/>
      <c r="I39" s="5"/>
      <c r="J39" s="5"/>
      <c r="K39" s="5"/>
      <c r="L39" s="5"/>
      <c r="M39" s="5"/>
      <c r="N39" s="5"/>
      <c r="O39" s="5"/>
      <c r="P39" s="5"/>
      <c r="Q39" s="5"/>
      <c r="R39" s="5"/>
      <c r="S39" s="5"/>
      <c r="T39" s="5"/>
      <c r="U39" s="5"/>
      <c r="V39" s="5"/>
      <c r="W39" s="5"/>
      <c r="X39" s="5"/>
      <c r="Y39" s="8"/>
      <c r="Z39" s="8"/>
    </row>
    <row r="40" spans="1:26" ht="15.75" customHeight="1">
      <c r="A40" s="5"/>
      <c r="B40" s="5"/>
      <c r="C40" s="6"/>
      <c r="D40" s="7"/>
      <c r="E40" s="7"/>
      <c r="F40" s="7"/>
      <c r="G40" s="5"/>
      <c r="H40" s="5"/>
      <c r="I40" s="5"/>
      <c r="J40" s="5"/>
      <c r="K40" s="5"/>
      <c r="L40" s="5"/>
      <c r="M40" s="5"/>
      <c r="N40" s="5"/>
      <c r="O40" s="5"/>
      <c r="P40" s="5"/>
      <c r="Q40" s="5"/>
      <c r="R40" s="5"/>
      <c r="S40" s="5"/>
      <c r="T40" s="5"/>
      <c r="U40" s="5"/>
      <c r="V40" s="5"/>
      <c r="W40" s="5"/>
      <c r="X40" s="5"/>
      <c r="Y40" s="8"/>
      <c r="Z40" s="8"/>
    </row>
    <row r="41" spans="1:26" ht="15.75" customHeight="1">
      <c r="A41" s="5"/>
      <c r="B41" s="5"/>
      <c r="C41" s="6"/>
      <c r="D41" s="7"/>
      <c r="E41" s="7"/>
      <c r="F41" s="7"/>
      <c r="G41" s="5"/>
      <c r="H41" s="5"/>
      <c r="I41" s="5"/>
      <c r="J41" s="5"/>
      <c r="K41" s="5"/>
      <c r="L41" s="5"/>
      <c r="M41" s="5"/>
      <c r="N41" s="5"/>
      <c r="O41" s="5"/>
      <c r="P41" s="5"/>
      <c r="Q41" s="5"/>
      <c r="R41" s="5"/>
      <c r="S41" s="5"/>
      <c r="T41" s="5"/>
      <c r="U41" s="5"/>
      <c r="V41" s="5"/>
      <c r="W41" s="5"/>
      <c r="X41" s="5"/>
      <c r="Y41" s="8"/>
      <c r="Z41" s="8"/>
    </row>
    <row r="42" spans="1:26" ht="15.75" customHeight="1">
      <c r="A42" s="5"/>
      <c r="B42" s="5"/>
      <c r="C42" s="6"/>
      <c r="D42" s="7"/>
      <c r="E42" s="7"/>
      <c r="F42" s="7"/>
      <c r="G42" s="5"/>
      <c r="H42" s="5"/>
      <c r="I42" s="5"/>
      <c r="J42" s="5"/>
      <c r="K42" s="5"/>
      <c r="L42" s="5"/>
      <c r="M42" s="5"/>
      <c r="N42" s="5"/>
      <c r="O42" s="5"/>
      <c r="P42" s="5"/>
      <c r="Q42" s="5"/>
      <c r="R42" s="5"/>
      <c r="S42" s="5"/>
      <c r="T42" s="5"/>
      <c r="U42" s="5"/>
      <c r="V42" s="5"/>
      <c r="W42" s="5"/>
      <c r="X42" s="5"/>
      <c r="Y42" s="8"/>
      <c r="Z42" s="8"/>
    </row>
    <row r="43" spans="1:26" ht="15.75" customHeight="1">
      <c r="A43" s="5"/>
      <c r="B43" s="5"/>
      <c r="C43" s="6"/>
      <c r="D43" s="7"/>
      <c r="E43" s="7"/>
      <c r="F43" s="7"/>
      <c r="G43" s="5"/>
      <c r="H43" s="5"/>
      <c r="I43" s="5"/>
      <c r="J43" s="5"/>
      <c r="K43" s="5"/>
      <c r="L43" s="5"/>
      <c r="M43" s="5"/>
      <c r="N43" s="5"/>
      <c r="O43" s="5"/>
      <c r="P43" s="5"/>
      <c r="Q43" s="5"/>
      <c r="R43" s="5"/>
      <c r="S43" s="5"/>
      <c r="T43" s="5"/>
      <c r="U43" s="5"/>
      <c r="V43" s="5"/>
      <c r="W43" s="5"/>
      <c r="X43" s="5"/>
      <c r="Y43" s="8"/>
      <c r="Z43" s="8"/>
    </row>
    <row r="44" spans="1:26" ht="15.75" customHeight="1">
      <c r="A44" s="5"/>
      <c r="B44" s="5"/>
      <c r="C44" s="6"/>
      <c r="D44" s="7"/>
      <c r="E44" s="7"/>
      <c r="F44" s="7"/>
      <c r="G44" s="5"/>
      <c r="H44" s="5"/>
      <c r="I44" s="5"/>
      <c r="J44" s="5"/>
      <c r="K44" s="5"/>
      <c r="L44" s="5"/>
      <c r="M44" s="5"/>
      <c r="N44" s="5"/>
      <c r="O44" s="5"/>
      <c r="P44" s="5"/>
      <c r="Q44" s="5"/>
      <c r="R44" s="5"/>
      <c r="S44" s="5"/>
      <c r="T44" s="5"/>
      <c r="U44" s="5"/>
      <c r="V44" s="5"/>
      <c r="W44" s="5"/>
      <c r="X44" s="5"/>
      <c r="Y44" s="8"/>
      <c r="Z44" s="8"/>
    </row>
    <row r="45" spans="1:26" ht="15.75" customHeight="1">
      <c r="A45" s="5"/>
      <c r="B45" s="5"/>
      <c r="C45" s="6"/>
      <c r="D45" s="7"/>
      <c r="E45" s="7"/>
      <c r="F45" s="7"/>
      <c r="G45" s="5"/>
      <c r="H45" s="5"/>
      <c r="I45" s="5"/>
      <c r="J45" s="5"/>
      <c r="K45" s="5"/>
      <c r="L45" s="5"/>
      <c r="M45" s="5"/>
      <c r="N45" s="5"/>
      <c r="O45" s="5"/>
      <c r="P45" s="5"/>
      <c r="Q45" s="5"/>
      <c r="R45" s="5"/>
      <c r="S45" s="5"/>
      <c r="T45" s="5"/>
      <c r="U45" s="5"/>
      <c r="V45" s="5"/>
      <c r="W45" s="5"/>
      <c r="X45" s="5"/>
      <c r="Y45" s="8"/>
      <c r="Z45" s="8"/>
    </row>
    <row r="46" spans="1:26" ht="15.75" customHeight="1">
      <c r="A46" s="5"/>
      <c r="B46" s="5"/>
      <c r="C46" s="6"/>
      <c r="D46" s="7"/>
      <c r="E46" s="7"/>
      <c r="F46" s="7"/>
      <c r="G46" s="5"/>
      <c r="H46" s="5"/>
      <c r="I46" s="5"/>
      <c r="J46" s="5"/>
      <c r="K46" s="5"/>
      <c r="L46" s="5"/>
      <c r="M46" s="5"/>
      <c r="N46" s="5"/>
      <c r="O46" s="5"/>
      <c r="P46" s="5"/>
      <c r="Q46" s="5"/>
      <c r="R46" s="5"/>
      <c r="S46" s="5"/>
      <c r="T46" s="5"/>
      <c r="U46" s="5"/>
      <c r="V46" s="5"/>
      <c r="W46" s="5"/>
      <c r="X46" s="5"/>
      <c r="Y46" s="8"/>
      <c r="Z46" s="8"/>
    </row>
    <row r="47" spans="1:26" ht="15.75" customHeight="1">
      <c r="A47" s="5"/>
      <c r="B47" s="5"/>
      <c r="C47" s="6"/>
      <c r="D47" s="7"/>
      <c r="E47" s="7"/>
      <c r="F47" s="7"/>
      <c r="G47" s="5"/>
      <c r="H47" s="5"/>
      <c r="I47" s="5"/>
      <c r="J47" s="5"/>
      <c r="K47" s="5"/>
      <c r="L47" s="5"/>
      <c r="M47" s="5"/>
      <c r="N47" s="5"/>
      <c r="O47" s="5"/>
      <c r="P47" s="5"/>
      <c r="Q47" s="5"/>
      <c r="R47" s="5"/>
      <c r="S47" s="5"/>
      <c r="T47" s="5"/>
      <c r="U47" s="5"/>
      <c r="V47" s="5"/>
      <c r="W47" s="5"/>
      <c r="X47" s="5"/>
      <c r="Y47" s="8"/>
      <c r="Z47" s="8"/>
    </row>
    <row r="48" spans="1:26" ht="15.75" customHeight="1">
      <c r="A48" s="5"/>
      <c r="B48" s="5"/>
      <c r="C48" s="6"/>
      <c r="D48" s="7"/>
      <c r="E48" s="7"/>
      <c r="F48" s="7"/>
      <c r="G48" s="5"/>
      <c r="H48" s="5"/>
      <c r="I48" s="5"/>
      <c r="J48" s="5"/>
      <c r="K48" s="5"/>
      <c r="L48" s="5"/>
      <c r="M48" s="5"/>
      <c r="N48" s="5"/>
      <c r="O48" s="5"/>
      <c r="P48" s="5"/>
      <c r="Q48" s="5"/>
      <c r="R48" s="5"/>
      <c r="S48" s="5"/>
      <c r="T48" s="5"/>
      <c r="U48" s="5"/>
      <c r="V48" s="5"/>
      <c r="W48" s="5"/>
      <c r="X48" s="5"/>
      <c r="Y48" s="8"/>
      <c r="Z48" s="8"/>
    </row>
    <row r="49" spans="1:26" ht="15.75" customHeight="1">
      <c r="A49" s="5"/>
      <c r="B49" s="5"/>
      <c r="C49" s="6"/>
      <c r="D49" s="7"/>
      <c r="E49" s="7"/>
      <c r="F49" s="7"/>
      <c r="G49" s="5"/>
      <c r="H49" s="5"/>
      <c r="I49" s="5"/>
      <c r="J49" s="5"/>
      <c r="K49" s="5"/>
      <c r="L49" s="5"/>
      <c r="M49" s="5"/>
      <c r="N49" s="5"/>
      <c r="O49" s="5"/>
      <c r="P49" s="5"/>
      <c r="Q49" s="5"/>
      <c r="R49" s="5"/>
      <c r="S49" s="5"/>
      <c r="T49" s="5"/>
      <c r="U49" s="5"/>
      <c r="V49" s="5"/>
      <c r="W49" s="5"/>
      <c r="X49" s="5"/>
      <c r="Y49" s="8"/>
      <c r="Z49" s="8"/>
    </row>
    <row r="50" spans="1:26" ht="15.75" customHeight="1">
      <c r="A50" s="5"/>
      <c r="B50" s="5"/>
      <c r="C50" s="6"/>
      <c r="D50" s="7"/>
      <c r="E50" s="7"/>
      <c r="F50" s="7"/>
      <c r="G50" s="5"/>
      <c r="H50" s="5"/>
      <c r="I50" s="5"/>
      <c r="J50" s="5"/>
      <c r="K50" s="5"/>
      <c r="L50" s="5"/>
      <c r="M50" s="5"/>
      <c r="N50" s="5"/>
      <c r="O50" s="5"/>
      <c r="P50" s="5"/>
      <c r="Q50" s="5"/>
      <c r="R50" s="5"/>
      <c r="S50" s="5"/>
      <c r="T50" s="5"/>
      <c r="U50" s="5"/>
      <c r="V50" s="5"/>
      <c r="W50" s="5"/>
      <c r="X50" s="5"/>
      <c r="Y50" s="8"/>
      <c r="Z50" s="8"/>
    </row>
    <row r="51" spans="1:26" ht="15.75" customHeight="1">
      <c r="A51" s="5"/>
      <c r="B51" s="5"/>
      <c r="C51" s="6"/>
      <c r="D51" s="7"/>
      <c r="E51" s="7"/>
      <c r="F51" s="7"/>
      <c r="G51" s="5"/>
      <c r="H51" s="5"/>
      <c r="I51" s="5"/>
      <c r="J51" s="5"/>
      <c r="K51" s="5"/>
      <c r="L51" s="5"/>
      <c r="M51" s="5"/>
      <c r="N51" s="5"/>
      <c r="O51" s="5"/>
      <c r="P51" s="5"/>
      <c r="Q51" s="5"/>
      <c r="R51" s="5"/>
      <c r="S51" s="5"/>
      <c r="T51" s="5"/>
      <c r="U51" s="5"/>
      <c r="V51" s="5"/>
      <c r="W51" s="5"/>
      <c r="X51" s="5"/>
      <c r="Y51" s="8"/>
      <c r="Z51" s="8"/>
    </row>
    <row r="52" spans="1:26" ht="15.75" customHeight="1">
      <c r="A52" s="5"/>
      <c r="B52" s="5"/>
      <c r="C52" s="6"/>
      <c r="D52" s="7"/>
      <c r="E52" s="7"/>
      <c r="F52" s="7"/>
      <c r="G52" s="5"/>
      <c r="H52" s="5"/>
      <c r="I52" s="5"/>
      <c r="J52" s="5"/>
      <c r="K52" s="5"/>
      <c r="L52" s="5"/>
      <c r="M52" s="5"/>
      <c r="N52" s="5"/>
      <c r="O52" s="5"/>
      <c r="P52" s="5"/>
      <c r="Q52" s="5"/>
      <c r="R52" s="5"/>
      <c r="S52" s="5"/>
      <c r="T52" s="5"/>
      <c r="U52" s="5"/>
      <c r="V52" s="5"/>
      <c r="W52" s="5"/>
      <c r="X52" s="5"/>
      <c r="Y52" s="8"/>
      <c r="Z52" s="8"/>
    </row>
    <row r="53" spans="1:26" ht="15.75" customHeight="1">
      <c r="A53" s="5"/>
      <c r="B53" s="5"/>
      <c r="C53" s="6"/>
      <c r="D53" s="7"/>
      <c r="E53" s="7"/>
      <c r="F53" s="7"/>
      <c r="G53" s="5"/>
      <c r="H53" s="5"/>
      <c r="I53" s="5"/>
      <c r="J53" s="5"/>
      <c r="K53" s="5"/>
      <c r="L53" s="5"/>
      <c r="M53" s="5"/>
      <c r="N53" s="5"/>
      <c r="O53" s="5"/>
      <c r="P53" s="5"/>
      <c r="Q53" s="5"/>
      <c r="R53" s="5"/>
      <c r="S53" s="5"/>
      <c r="T53" s="5"/>
      <c r="U53" s="5"/>
      <c r="V53" s="5"/>
      <c r="W53" s="5"/>
      <c r="X53" s="5"/>
      <c r="Y53" s="8"/>
      <c r="Z53" s="8"/>
    </row>
    <row r="54" spans="1:26" ht="15.75" customHeight="1">
      <c r="A54" s="5"/>
      <c r="B54" s="5"/>
      <c r="C54" s="6"/>
      <c r="D54" s="7"/>
      <c r="E54" s="7"/>
      <c r="F54" s="7"/>
      <c r="G54" s="5"/>
      <c r="H54" s="5"/>
      <c r="I54" s="5"/>
      <c r="J54" s="5"/>
      <c r="K54" s="5"/>
      <c r="L54" s="5"/>
      <c r="M54" s="5"/>
      <c r="N54" s="5"/>
      <c r="O54" s="5"/>
      <c r="P54" s="5"/>
      <c r="Q54" s="5"/>
      <c r="R54" s="5"/>
      <c r="S54" s="5"/>
      <c r="T54" s="5"/>
      <c r="U54" s="5"/>
      <c r="V54" s="5"/>
      <c r="W54" s="5"/>
      <c r="X54" s="5"/>
      <c r="Y54" s="8"/>
      <c r="Z54" s="8"/>
    </row>
    <row r="55" spans="1:26" ht="15.75" customHeight="1">
      <c r="A55" s="5"/>
      <c r="B55" s="5"/>
      <c r="C55" s="6"/>
      <c r="D55" s="7"/>
      <c r="E55" s="7"/>
      <c r="F55" s="7"/>
      <c r="G55" s="5"/>
      <c r="H55" s="5"/>
      <c r="I55" s="5"/>
      <c r="J55" s="5"/>
      <c r="K55" s="5"/>
      <c r="L55" s="5"/>
      <c r="M55" s="5"/>
      <c r="N55" s="5"/>
      <c r="O55" s="5"/>
      <c r="P55" s="5"/>
      <c r="Q55" s="5"/>
      <c r="R55" s="5"/>
      <c r="S55" s="5"/>
      <c r="T55" s="5"/>
      <c r="U55" s="5"/>
      <c r="V55" s="5"/>
      <c r="W55" s="5"/>
      <c r="X55" s="5"/>
      <c r="Y55" s="8"/>
      <c r="Z55" s="8"/>
    </row>
    <row r="56" spans="1:26" ht="15.75" customHeight="1">
      <c r="A56" s="5"/>
      <c r="B56" s="5"/>
      <c r="C56" s="6"/>
      <c r="D56" s="7"/>
      <c r="E56" s="7"/>
      <c r="F56" s="7"/>
      <c r="G56" s="5"/>
      <c r="H56" s="5"/>
      <c r="I56" s="5"/>
      <c r="J56" s="5"/>
      <c r="K56" s="5"/>
      <c r="L56" s="5"/>
      <c r="M56" s="5"/>
      <c r="N56" s="5"/>
      <c r="O56" s="5"/>
      <c r="P56" s="5"/>
      <c r="Q56" s="5"/>
      <c r="R56" s="5"/>
      <c r="S56" s="5"/>
      <c r="T56" s="5"/>
      <c r="U56" s="5"/>
      <c r="V56" s="5"/>
      <c r="W56" s="5"/>
      <c r="X56" s="5"/>
      <c r="Y56" s="8"/>
      <c r="Z56" s="8"/>
    </row>
    <row r="57" spans="1:26" ht="15.75" customHeight="1">
      <c r="A57" s="5"/>
      <c r="B57" s="5"/>
      <c r="C57" s="6"/>
      <c r="D57" s="7"/>
      <c r="E57" s="7"/>
      <c r="F57" s="7"/>
      <c r="G57" s="5"/>
      <c r="H57" s="5"/>
      <c r="I57" s="5"/>
      <c r="J57" s="5"/>
      <c r="K57" s="5"/>
      <c r="L57" s="5"/>
      <c r="M57" s="5"/>
      <c r="N57" s="5"/>
      <c r="O57" s="5"/>
      <c r="P57" s="5"/>
      <c r="Q57" s="5"/>
      <c r="R57" s="5"/>
      <c r="S57" s="5"/>
      <c r="T57" s="5"/>
      <c r="U57" s="5"/>
      <c r="V57" s="5"/>
      <c r="W57" s="5"/>
      <c r="X57" s="5"/>
      <c r="Y57" s="8"/>
      <c r="Z57" s="8"/>
    </row>
    <row r="58" spans="1:26" ht="15.75" customHeight="1">
      <c r="A58" s="5"/>
      <c r="B58" s="5"/>
      <c r="C58" s="6"/>
      <c r="D58" s="7"/>
      <c r="E58" s="7"/>
      <c r="F58" s="7"/>
      <c r="G58" s="5"/>
      <c r="H58" s="5"/>
      <c r="I58" s="5"/>
      <c r="J58" s="5"/>
      <c r="K58" s="5"/>
      <c r="L58" s="5"/>
      <c r="M58" s="5"/>
      <c r="N58" s="5"/>
      <c r="O58" s="5"/>
      <c r="P58" s="5"/>
      <c r="Q58" s="5"/>
      <c r="R58" s="5"/>
      <c r="S58" s="5"/>
      <c r="T58" s="5"/>
      <c r="U58" s="5"/>
      <c r="V58" s="5"/>
      <c r="W58" s="5"/>
      <c r="X58" s="5"/>
      <c r="Y58" s="8"/>
      <c r="Z58" s="8"/>
    </row>
    <row r="59" spans="1:26" ht="15.75" customHeight="1">
      <c r="A59" s="5"/>
      <c r="B59" s="5"/>
      <c r="C59" s="6"/>
      <c r="D59" s="7"/>
      <c r="E59" s="7"/>
      <c r="F59" s="7"/>
      <c r="G59" s="5"/>
      <c r="H59" s="5"/>
      <c r="I59" s="5"/>
      <c r="J59" s="5"/>
      <c r="K59" s="5"/>
      <c r="L59" s="5"/>
      <c r="M59" s="5"/>
      <c r="N59" s="5"/>
      <c r="O59" s="5"/>
      <c r="P59" s="5"/>
      <c r="Q59" s="5"/>
      <c r="R59" s="5"/>
      <c r="S59" s="5"/>
      <c r="T59" s="5"/>
      <c r="U59" s="5"/>
      <c r="V59" s="5"/>
      <c r="W59" s="5"/>
      <c r="X59" s="5"/>
      <c r="Y59" s="8"/>
      <c r="Z59" s="8"/>
    </row>
    <row r="60" spans="1:26" ht="15.75" customHeight="1">
      <c r="A60" s="5"/>
      <c r="B60" s="5"/>
      <c r="C60" s="6"/>
      <c r="D60" s="7"/>
      <c r="E60" s="7"/>
      <c r="F60" s="7"/>
      <c r="G60" s="5"/>
      <c r="H60" s="5"/>
      <c r="I60" s="5"/>
      <c r="J60" s="5"/>
      <c r="K60" s="5"/>
      <c r="L60" s="5"/>
      <c r="M60" s="5"/>
      <c r="N60" s="5"/>
      <c r="O60" s="5"/>
      <c r="P60" s="5"/>
      <c r="Q60" s="5"/>
      <c r="R60" s="5"/>
      <c r="S60" s="5"/>
      <c r="T60" s="5"/>
      <c r="U60" s="5"/>
      <c r="V60" s="5"/>
      <c r="W60" s="5"/>
      <c r="X60" s="5"/>
      <c r="Y60" s="8"/>
      <c r="Z60" s="8"/>
    </row>
    <row r="61" spans="1:26" ht="15.75" customHeight="1">
      <c r="A61" s="5"/>
      <c r="B61" s="5"/>
      <c r="C61" s="6"/>
      <c r="D61" s="7"/>
      <c r="E61" s="7"/>
      <c r="F61" s="7"/>
      <c r="G61" s="5"/>
      <c r="H61" s="5"/>
      <c r="I61" s="5"/>
      <c r="J61" s="5"/>
      <c r="K61" s="5"/>
      <c r="L61" s="5"/>
      <c r="M61" s="5"/>
      <c r="N61" s="5"/>
      <c r="O61" s="5"/>
      <c r="P61" s="5"/>
      <c r="Q61" s="5"/>
      <c r="R61" s="5"/>
      <c r="S61" s="5"/>
      <c r="T61" s="5"/>
      <c r="U61" s="5"/>
      <c r="V61" s="5"/>
      <c r="W61" s="5"/>
      <c r="X61" s="5"/>
      <c r="Y61" s="8"/>
      <c r="Z61" s="8"/>
    </row>
    <row r="62" spans="1:26" ht="15.75" customHeight="1">
      <c r="A62" s="5"/>
      <c r="B62" s="5"/>
      <c r="C62" s="6"/>
      <c r="D62" s="7"/>
      <c r="E62" s="7"/>
      <c r="F62" s="7"/>
      <c r="G62" s="5"/>
      <c r="H62" s="5"/>
      <c r="I62" s="5"/>
      <c r="J62" s="5"/>
      <c r="K62" s="5"/>
      <c r="L62" s="5"/>
      <c r="M62" s="5"/>
      <c r="N62" s="5"/>
      <c r="O62" s="5"/>
      <c r="P62" s="5"/>
      <c r="Q62" s="5"/>
      <c r="R62" s="5"/>
      <c r="S62" s="5"/>
      <c r="T62" s="5"/>
      <c r="U62" s="5"/>
      <c r="V62" s="5"/>
      <c r="W62" s="5"/>
      <c r="X62" s="5"/>
      <c r="Y62" s="8"/>
      <c r="Z62" s="8"/>
    </row>
    <row r="63" spans="1:26" ht="15.75" customHeight="1">
      <c r="A63" s="5"/>
      <c r="B63" s="5"/>
      <c r="C63" s="6"/>
      <c r="D63" s="7"/>
      <c r="E63" s="7"/>
      <c r="F63" s="7"/>
      <c r="G63" s="5"/>
      <c r="H63" s="5"/>
      <c r="I63" s="5"/>
      <c r="J63" s="5"/>
      <c r="K63" s="5"/>
      <c r="L63" s="5"/>
      <c r="M63" s="5"/>
      <c r="N63" s="5"/>
      <c r="O63" s="5"/>
      <c r="P63" s="5"/>
      <c r="Q63" s="5"/>
      <c r="R63" s="5"/>
      <c r="S63" s="5"/>
      <c r="T63" s="5"/>
      <c r="U63" s="5"/>
      <c r="V63" s="5"/>
      <c r="W63" s="5"/>
      <c r="X63" s="5"/>
      <c r="Y63" s="8"/>
      <c r="Z63" s="8"/>
    </row>
    <row r="64" spans="1:26" ht="15.75" customHeight="1">
      <c r="A64" s="5"/>
      <c r="B64" s="5"/>
      <c r="C64" s="6"/>
      <c r="D64" s="7"/>
      <c r="E64" s="7"/>
      <c r="F64" s="7"/>
      <c r="G64" s="5"/>
      <c r="H64" s="5"/>
      <c r="I64" s="5"/>
      <c r="J64" s="5"/>
      <c r="K64" s="5"/>
      <c r="L64" s="5"/>
      <c r="M64" s="5"/>
      <c r="N64" s="5"/>
      <c r="O64" s="5"/>
      <c r="P64" s="5"/>
      <c r="Q64" s="5"/>
      <c r="R64" s="5"/>
      <c r="S64" s="5"/>
      <c r="T64" s="5"/>
      <c r="U64" s="5"/>
      <c r="V64" s="5"/>
      <c r="W64" s="5"/>
      <c r="X64" s="5"/>
      <c r="Y64" s="8"/>
      <c r="Z64" s="8"/>
    </row>
    <row r="65" spans="1:26" ht="15.75" customHeight="1">
      <c r="A65" s="5"/>
      <c r="B65" s="5"/>
      <c r="C65" s="6"/>
      <c r="D65" s="7"/>
      <c r="E65" s="7"/>
      <c r="F65" s="7"/>
      <c r="G65" s="5"/>
      <c r="H65" s="5"/>
      <c r="I65" s="5"/>
      <c r="J65" s="5"/>
      <c r="K65" s="5"/>
      <c r="L65" s="5"/>
      <c r="M65" s="5"/>
      <c r="N65" s="5"/>
      <c r="O65" s="5"/>
      <c r="P65" s="5"/>
      <c r="Q65" s="5"/>
      <c r="R65" s="5"/>
      <c r="S65" s="5"/>
      <c r="T65" s="5"/>
      <c r="U65" s="5"/>
      <c r="V65" s="5"/>
      <c r="W65" s="5"/>
      <c r="X65" s="5"/>
      <c r="Y65" s="8"/>
      <c r="Z65" s="8"/>
    </row>
    <row r="66" spans="1:26" ht="15.75" customHeight="1">
      <c r="A66" s="5"/>
      <c r="B66" s="5"/>
      <c r="C66" s="6"/>
      <c r="D66" s="7"/>
      <c r="E66" s="7"/>
      <c r="F66" s="7"/>
      <c r="G66" s="5"/>
      <c r="H66" s="5"/>
      <c r="I66" s="5"/>
      <c r="J66" s="5"/>
      <c r="K66" s="5"/>
      <c r="L66" s="5"/>
      <c r="M66" s="5"/>
      <c r="N66" s="5"/>
      <c r="O66" s="5"/>
      <c r="P66" s="5"/>
      <c r="Q66" s="5"/>
      <c r="R66" s="5"/>
      <c r="S66" s="5"/>
      <c r="T66" s="5"/>
      <c r="U66" s="5"/>
      <c r="V66" s="5"/>
      <c r="W66" s="5"/>
      <c r="X66" s="5"/>
      <c r="Y66" s="8"/>
      <c r="Z66" s="8"/>
    </row>
    <row r="67" spans="1:26" ht="15.75" customHeight="1">
      <c r="A67" s="5"/>
      <c r="B67" s="5"/>
      <c r="C67" s="6"/>
      <c r="D67" s="7"/>
      <c r="E67" s="7"/>
      <c r="F67" s="7"/>
      <c r="G67" s="5"/>
      <c r="H67" s="5"/>
      <c r="I67" s="5"/>
      <c r="J67" s="5"/>
      <c r="K67" s="5"/>
      <c r="L67" s="5"/>
      <c r="M67" s="5"/>
      <c r="N67" s="5"/>
      <c r="O67" s="5"/>
      <c r="P67" s="5"/>
      <c r="Q67" s="5"/>
      <c r="R67" s="5"/>
      <c r="S67" s="5"/>
      <c r="T67" s="5"/>
      <c r="U67" s="5"/>
      <c r="V67" s="5"/>
      <c r="W67" s="5"/>
      <c r="X67" s="5"/>
      <c r="Y67" s="8"/>
      <c r="Z67" s="8"/>
    </row>
    <row r="68" spans="1:26" ht="15.75" customHeight="1">
      <c r="A68" s="5"/>
      <c r="B68" s="5"/>
      <c r="C68" s="6"/>
      <c r="D68" s="7"/>
      <c r="E68" s="7"/>
      <c r="F68" s="7"/>
      <c r="G68" s="5"/>
      <c r="H68" s="5"/>
      <c r="I68" s="5"/>
      <c r="J68" s="5"/>
      <c r="K68" s="5"/>
      <c r="L68" s="5"/>
      <c r="M68" s="5"/>
      <c r="N68" s="5"/>
      <c r="O68" s="5"/>
      <c r="P68" s="5"/>
      <c r="Q68" s="5"/>
      <c r="R68" s="5"/>
      <c r="S68" s="5"/>
      <c r="T68" s="5"/>
      <c r="U68" s="5"/>
      <c r="V68" s="5"/>
      <c r="W68" s="5"/>
      <c r="X68" s="5"/>
      <c r="Y68" s="8"/>
      <c r="Z68" s="8"/>
    </row>
    <row r="69" spans="1:26" ht="15.75" customHeight="1">
      <c r="A69" s="5"/>
      <c r="B69" s="5"/>
      <c r="C69" s="6"/>
      <c r="D69" s="7"/>
      <c r="E69" s="7"/>
      <c r="F69" s="7"/>
      <c r="G69" s="5"/>
      <c r="H69" s="5"/>
      <c r="I69" s="5"/>
      <c r="J69" s="5"/>
      <c r="K69" s="5"/>
      <c r="L69" s="5"/>
      <c r="M69" s="5"/>
      <c r="N69" s="5"/>
      <c r="O69" s="5"/>
      <c r="P69" s="5"/>
      <c r="Q69" s="5"/>
      <c r="R69" s="5"/>
      <c r="S69" s="5"/>
      <c r="T69" s="5"/>
      <c r="U69" s="5"/>
      <c r="V69" s="5"/>
      <c r="W69" s="5"/>
      <c r="X69" s="5"/>
      <c r="Y69" s="8"/>
      <c r="Z69" s="8"/>
    </row>
    <row r="70" spans="1:26" ht="15.75" customHeight="1">
      <c r="A70" s="5"/>
      <c r="B70" s="5"/>
      <c r="C70" s="6"/>
      <c r="D70" s="7"/>
      <c r="E70" s="7"/>
      <c r="F70" s="7"/>
      <c r="G70" s="5"/>
      <c r="H70" s="5"/>
      <c r="I70" s="5"/>
      <c r="J70" s="5"/>
      <c r="K70" s="5"/>
      <c r="L70" s="5"/>
      <c r="M70" s="5"/>
      <c r="N70" s="5"/>
      <c r="O70" s="5"/>
      <c r="P70" s="5"/>
      <c r="Q70" s="5"/>
      <c r="R70" s="5"/>
      <c r="S70" s="5"/>
      <c r="T70" s="5"/>
      <c r="U70" s="5"/>
      <c r="V70" s="5"/>
      <c r="W70" s="5"/>
      <c r="X70" s="5"/>
      <c r="Y70" s="8"/>
      <c r="Z70" s="8"/>
    </row>
    <row r="71" spans="1:26" ht="15.75" customHeight="1">
      <c r="A71" s="5"/>
      <c r="B71" s="5"/>
      <c r="C71" s="6"/>
      <c r="D71" s="7"/>
      <c r="E71" s="7"/>
      <c r="F71" s="7"/>
      <c r="G71" s="5"/>
      <c r="H71" s="5"/>
      <c r="I71" s="5"/>
      <c r="J71" s="5"/>
      <c r="K71" s="5"/>
      <c r="L71" s="5"/>
      <c r="M71" s="5"/>
      <c r="N71" s="5"/>
      <c r="O71" s="5"/>
      <c r="P71" s="5"/>
      <c r="Q71" s="5"/>
      <c r="R71" s="5"/>
      <c r="S71" s="5"/>
      <c r="T71" s="5"/>
      <c r="U71" s="5"/>
      <c r="V71" s="5"/>
      <c r="W71" s="5"/>
      <c r="X71" s="5"/>
      <c r="Y71" s="8"/>
      <c r="Z71" s="8"/>
    </row>
    <row r="72" spans="1:26" ht="15.75" customHeight="1">
      <c r="A72" s="5"/>
      <c r="B72" s="5"/>
      <c r="C72" s="6"/>
      <c r="D72" s="7"/>
      <c r="E72" s="7"/>
      <c r="F72" s="7"/>
      <c r="G72" s="5"/>
      <c r="H72" s="5"/>
      <c r="I72" s="5"/>
      <c r="J72" s="5"/>
      <c r="K72" s="5"/>
      <c r="L72" s="5"/>
      <c r="M72" s="5"/>
      <c r="N72" s="5"/>
      <c r="O72" s="5"/>
      <c r="P72" s="5"/>
      <c r="Q72" s="5"/>
      <c r="R72" s="5"/>
      <c r="S72" s="5"/>
      <c r="T72" s="5"/>
      <c r="U72" s="5"/>
      <c r="V72" s="5"/>
      <c r="W72" s="5"/>
      <c r="X72" s="5"/>
      <c r="Y72" s="8"/>
      <c r="Z72" s="8"/>
    </row>
    <row r="73" spans="1:26" ht="15.75" customHeight="1">
      <c r="A73" s="5"/>
      <c r="B73" s="5"/>
      <c r="C73" s="6"/>
      <c r="D73" s="7"/>
      <c r="E73" s="7"/>
      <c r="F73" s="7"/>
      <c r="G73" s="5"/>
      <c r="H73" s="5"/>
      <c r="I73" s="5"/>
      <c r="J73" s="5"/>
      <c r="K73" s="5"/>
      <c r="L73" s="5"/>
      <c r="M73" s="5"/>
      <c r="N73" s="5"/>
      <c r="O73" s="5"/>
      <c r="P73" s="5"/>
      <c r="Q73" s="5"/>
      <c r="R73" s="5"/>
      <c r="S73" s="5"/>
      <c r="T73" s="5"/>
      <c r="U73" s="5"/>
      <c r="V73" s="5"/>
      <c r="W73" s="5"/>
      <c r="X73" s="5"/>
      <c r="Y73" s="8"/>
      <c r="Z73" s="8"/>
    </row>
    <row r="74" spans="1:26" ht="15.75" customHeight="1">
      <c r="A74" s="5"/>
      <c r="B74" s="5"/>
      <c r="C74" s="6"/>
      <c r="D74" s="7"/>
      <c r="E74" s="7"/>
      <c r="F74" s="7"/>
      <c r="G74" s="5"/>
      <c r="H74" s="5"/>
      <c r="I74" s="5"/>
      <c r="J74" s="5"/>
      <c r="K74" s="5"/>
      <c r="L74" s="5"/>
      <c r="M74" s="5"/>
      <c r="N74" s="5"/>
      <c r="O74" s="5"/>
      <c r="P74" s="5"/>
      <c r="Q74" s="5"/>
      <c r="R74" s="5"/>
      <c r="S74" s="5"/>
      <c r="T74" s="5"/>
      <c r="U74" s="5"/>
      <c r="V74" s="5"/>
      <c r="W74" s="5"/>
      <c r="X74" s="5"/>
      <c r="Y74" s="8"/>
      <c r="Z74" s="8"/>
    </row>
    <row r="75" spans="1:26" ht="15.75" customHeight="1">
      <c r="A75" s="5"/>
      <c r="B75" s="5"/>
      <c r="C75" s="6"/>
      <c r="D75" s="7"/>
      <c r="E75" s="7"/>
      <c r="F75" s="7"/>
      <c r="G75" s="5"/>
      <c r="H75" s="5"/>
      <c r="I75" s="5"/>
      <c r="J75" s="5"/>
      <c r="K75" s="5"/>
      <c r="L75" s="5"/>
      <c r="M75" s="5"/>
      <c r="N75" s="5"/>
      <c r="O75" s="5"/>
      <c r="P75" s="5"/>
      <c r="Q75" s="5"/>
      <c r="R75" s="5"/>
      <c r="S75" s="5"/>
      <c r="T75" s="5"/>
      <c r="U75" s="5"/>
      <c r="V75" s="5"/>
      <c r="W75" s="5"/>
      <c r="X75" s="5"/>
      <c r="Y75" s="8"/>
      <c r="Z75" s="8"/>
    </row>
    <row r="76" spans="1:26" ht="15.75" customHeight="1">
      <c r="A76" s="5"/>
      <c r="B76" s="5"/>
      <c r="C76" s="6"/>
      <c r="D76" s="7"/>
      <c r="E76" s="7"/>
      <c r="F76" s="7"/>
      <c r="G76" s="5"/>
      <c r="H76" s="5"/>
      <c r="I76" s="5"/>
      <c r="J76" s="5"/>
      <c r="K76" s="5"/>
      <c r="L76" s="5"/>
      <c r="M76" s="5"/>
      <c r="N76" s="5"/>
      <c r="O76" s="5"/>
      <c r="P76" s="5"/>
      <c r="Q76" s="5"/>
      <c r="R76" s="5"/>
      <c r="S76" s="5"/>
      <c r="T76" s="5"/>
      <c r="U76" s="5"/>
      <c r="V76" s="5"/>
      <c r="W76" s="5"/>
      <c r="X76" s="5"/>
      <c r="Y76" s="8"/>
      <c r="Z76" s="8"/>
    </row>
    <row r="77" spans="1:26" ht="15.75" customHeight="1">
      <c r="A77" s="5"/>
      <c r="B77" s="5"/>
      <c r="C77" s="6"/>
      <c r="D77" s="7"/>
      <c r="E77" s="7"/>
      <c r="F77" s="7"/>
      <c r="G77" s="5"/>
      <c r="H77" s="5"/>
      <c r="I77" s="5"/>
      <c r="J77" s="5"/>
      <c r="K77" s="5"/>
      <c r="L77" s="5"/>
      <c r="M77" s="5"/>
      <c r="N77" s="5"/>
      <c r="O77" s="5"/>
      <c r="P77" s="5"/>
      <c r="Q77" s="5"/>
      <c r="R77" s="5"/>
      <c r="S77" s="5"/>
      <c r="T77" s="5"/>
      <c r="U77" s="5"/>
      <c r="V77" s="5"/>
      <c r="W77" s="5"/>
      <c r="X77" s="5"/>
      <c r="Y77" s="8"/>
      <c r="Z77" s="8"/>
    </row>
    <row r="78" spans="1:26" ht="15.75" customHeight="1">
      <c r="A78" s="5"/>
      <c r="B78" s="5"/>
      <c r="C78" s="6"/>
      <c r="D78" s="7"/>
      <c r="E78" s="7"/>
      <c r="F78" s="7"/>
      <c r="G78" s="5"/>
      <c r="H78" s="5"/>
      <c r="I78" s="5"/>
      <c r="J78" s="5"/>
      <c r="K78" s="5"/>
      <c r="L78" s="5"/>
      <c r="M78" s="5"/>
      <c r="N78" s="5"/>
      <c r="O78" s="5"/>
      <c r="P78" s="5"/>
      <c r="Q78" s="5"/>
      <c r="R78" s="5"/>
      <c r="S78" s="5"/>
      <c r="T78" s="5"/>
      <c r="U78" s="5"/>
      <c r="V78" s="5"/>
      <c r="W78" s="5"/>
      <c r="X78" s="5"/>
      <c r="Y78" s="8"/>
      <c r="Z78" s="8"/>
    </row>
    <row r="79" spans="1:26" ht="15.75" customHeight="1">
      <c r="A79" s="5"/>
      <c r="B79" s="5"/>
      <c r="C79" s="6"/>
      <c r="D79" s="7"/>
      <c r="E79" s="7"/>
      <c r="F79" s="7"/>
      <c r="G79" s="5"/>
      <c r="H79" s="5"/>
      <c r="I79" s="5"/>
      <c r="J79" s="5"/>
      <c r="K79" s="5"/>
      <c r="L79" s="5"/>
      <c r="M79" s="5"/>
      <c r="N79" s="5"/>
      <c r="O79" s="5"/>
      <c r="P79" s="5"/>
      <c r="Q79" s="5"/>
      <c r="R79" s="5"/>
      <c r="S79" s="5"/>
      <c r="T79" s="5"/>
      <c r="U79" s="5"/>
      <c r="V79" s="5"/>
      <c r="W79" s="5"/>
      <c r="X79" s="5"/>
      <c r="Y79" s="8"/>
      <c r="Z79" s="8"/>
    </row>
    <row r="80" spans="1:26" ht="15.75" customHeight="1">
      <c r="A80" s="5"/>
      <c r="B80" s="5"/>
      <c r="C80" s="6"/>
      <c r="D80" s="7"/>
      <c r="E80" s="7"/>
      <c r="F80" s="7"/>
      <c r="G80" s="5"/>
      <c r="H80" s="5"/>
      <c r="I80" s="5"/>
      <c r="J80" s="5"/>
      <c r="K80" s="5"/>
      <c r="L80" s="5"/>
      <c r="M80" s="5"/>
      <c r="N80" s="5"/>
      <c r="O80" s="5"/>
      <c r="P80" s="5"/>
      <c r="Q80" s="5"/>
      <c r="R80" s="5"/>
      <c r="S80" s="5"/>
      <c r="T80" s="5"/>
      <c r="U80" s="5"/>
      <c r="V80" s="5"/>
      <c r="W80" s="5"/>
      <c r="X80" s="5"/>
      <c r="Y80" s="8"/>
      <c r="Z80" s="8"/>
    </row>
    <row r="81" spans="1:26" ht="15.75" customHeight="1">
      <c r="A81" s="5"/>
      <c r="B81" s="5"/>
      <c r="C81" s="6"/>
      <c r="D81" s="7"/>
      <c r="E81" s="7"/>
      <c r="F81" s="7"/>
      <c r="G81" s="5"/>
      <c r="H81" s="5"/>
      <c r="I81" s="5"/>
      <c r="J81" s="5"/>
      <c r="K81" s="5"/>
      <c r="L81" s="5"/>
      <c r="M81" s="5"/>
      <c r="N81" s="5"/>
      <c r="O81" s="5"/>
      <c r="P81" s="5"/>
      <c r="Q81" s="5"/>
      <c r="R81" s="5"/>
      <c r="S81" s="5"/>
      <c r="T81" s="5"/>
      <c r="U81" s="5"/>
      <c r="V81" s="5"/>
      <c r="W81" s="5"/>
      <c r="X81" s="5"/>
      <c r="Y81" s="8"/>
      <c r="Z81" s="8"/>
    </row>
    <row r="82" spans="1:26" ht="15.75" customHeight="1">
      <c r="A82" s="5"/>
      <c r="B82" s="5"/>
      <c r="C82" s="6"/>
      <c r="D82" s="7"/>
      <c r="E82" s="7"/>
      <c r="F82" s="7"/>
      <c r="G82" s="5"/>
      <c r="H82" s="5"/>
      <c r="I82" s="5"/>
      <c r="J82" s="5"/>
      <c r="K82" s="5"/>
      <c r="L82" s="5"/>
      <c r="M82" s="5"/>
      <c r="N82" s="5"/>
      <c r="O82" s="5"/>
      <c r="P82" s="5"/>
      <c r="Q82" s="5"/>
      <c r="R82" s="5"/>
      <c r="S82" s="5"/>
      <c r="T82" s="5"/>
      <c r="U82" s="5"/>
      <c r="V82" s="5"/>
      <c r="W82" s="5"/>
      <c r="X82" s="5"/>
      <c r="Y82" s="8"/>
      <c r="Z82" s="8"/>
    </row>
    <row r="83" spans="1:26" ht="15.75" customHeight="1">
      <c r="A83" s="5"/>
      <c r="B83" s="5"/>
      <c r="C83" s="6"/>
      <c r="D83" s="7"/>
      <c r="E83" s="7"/>
      <c r="F83" s="7"/>
      <c r="G83" s="5"/>
      <c r="H83" s="5"/>
      <c r="I83" s="5"/>
      <c r="J83" s="5"/>
      <c r="K83" s="5"/>
      <c r="L83" s="5"/>
      <c r="M83" s="5"/>
      <c r="N83" s="5"/>
      <c r="O83" s="5"/>
      <c r="P83" s="5"/>
      <c r="Q83" s="5"/>
      <c r="R83" s="5"/>
      <c r="S83" s="5"/>
      <c r="T83" s="5"/>
      <c r="U83" s="5"/>
      <c r="V83" s="5"/>
      <c r="W83" s="5"/>
      <c r="X83" s="5"/>
      <c r="Y83" s="8"/>
      <c r="Z83" s="8"/>
    </row>
    <row r="84" spans="1:26" ht="15.75" customHeight="1">
      <c r="A84" s="5"/>
      <c r="B84" s="5"/>
      <c r="C84" s="6"/>
      <c r="D84" s="7"/>
      <c r="E84" s="7"/>
      <c r="F84" s="7"/>
      <c r="G84" s="5"/>
      <c r="H84" s="5"/>
      <c r="I84" s="5"/>
      <c r="J84" s="5"/>
      <c r="K84" s="5"/>
      <c r="L84" s="5"/>
      <c r="M84" s="5"/>
      <c r="N84" s="5"/>
      <c r="O84" s="5"/>
      <c r="P84" s="5"/>
      <c r="Q84" s="5"/>
      <c r="R84" s="5"/>
      <c r="S84" s="5"/>
      <c r="T84" s="5"/>
      <c r="U84" s="5"/>
      <c r="V84" s="5"/>
      <c r="W84" s="5"/>
      <c r="X84" s="5"/>
      <c r="Y84" s="8"/>
      <c r="Z84" s="8"/>
    </row>
    <row r="85" spans="1:26" ht="15.75" customHeight="1">
      <c r="A85" s="5"/>
      <c r="B85" s="5"/>
      <c r="C85" s="6"/>
      <c r="D85" s="7"/>
      <c r="E85" s="7"/>
      <c r="F85" s="7"/>
      <c r="G85" s="5"/>
      <c r="H85" s="5"/>
      <c r="I85" s="5"/>
      <c r="J85" s="5"/>
      <c r="K85" s="5"/>
      <c r="L85" s="5"/>
      <c r="M85" s="5"/>
      <c r="N85" s="5"/>
      <c r="O85" s="5"/>
      <c r="P85" s="5"/>
      <c r="Q85" s="5"/>
      <c r="R85" s="5"/>
      <c r="S85" s="5"/>
      <c r="T85" s="5"/>
      <c r="U85" s="5"/>
      <c r="V85" s="5"/>
      <c r="W85" s="5"/>
      <c r="X85" s="5"/>
      <c r="Y85" s="8"/>
      <c r="Z85" s="8"/>
    </row>
    <row r="86" spans="1:26" ht="15.75" customHeight="1">
      <c r="A86" s="5"/>
      <c r="B86" s="5"/>
      <c r="C86" s="6"/>
      <c r="D86" s="7"/>
      <c r="E86" s="7"/>
      <c r="F86" s="7"/>
      <c r="G86" s="5"/>
      <c r="H86" s="5"/>
      <c r="I86" s="5"/>
      <c r="J86" s="5"/>
      <c r="K86" s="5"/>
      <c r="L86" s="5"/>
      <c r="M86" s="5"/>
      <c r="N86" s="5"/>
      <c r="O86" s="5"/>
      <c r="P86" s="5"/>
      <c r="Q86" s="5"/>
      <c r="R86" s="5"/>
      <c r="S86" s="5"/>
      <c r="T86" s="5"/>
      <c r="U86" s="5"/>
      <c r="V86" s="5"/>
      <c r="W86" s="5"/>
      <c r="X86" s="5"/>
      <c r="Y86" s="8"/>
      <c r="Z86" s="8"/>
    </row>
    <row r="87" spans="1:26" ht="15.75" customHeight="1">
      <c r="A87" s="5"/>
      <c r="B87" s="5"/>
      <c r="C87" s="6"/>
      <c r="D87" s="7"/>
      <c r="E87" s="7"/>
      <c r="F87" s="7"/>
      <c r="G87" s="5"/>
      <c r="H87" s="5"/>
      <c r="I87" s="5"/>
      <c r="J87" s="5"/>
      <c r="K87" s="5"/>
      <c r="L87" s="5"/>
      <c r="M87" s="5"/>
      <c r="N87" s="5"/>
      <c r="O87" s="5"/>
      <c r="P87" s="5"/>
      <c r="Q87" s="5"/>
      <c r="R87" s="5"/>
      <c r="S87" s="5"/>
      <c r="T87" s="5"/>
      <c r="U87" s="5"/>
      <c r="V87" s="5"/>
      <c r="W87" s="5"/>
      <c r="X87" s="5"/>
      <c r="Y87" s="8"/>
      <c r="Z87" s="8"/>
    </row>
    <row r="88" spans="1:26" ht="15.75" customHeight="1">
      <c r="A88" s="5"/>
      <c r="B88" s="5"/>
      <c r="C88" s="6"/>
      <c r="D88" s="7"/>
      <c r="E88" s="7"/>
      <c r="F88" s="7"/>
      <c r="G88" s="5"/>
      <c r="H88" s="5"/>
      <c r="I88" s="5"/>
      <c r="J88" s="5"/>
      <c r="K88" s="5"/>
      <c r="L88" s="5"/>
      <c r="M88" s="5"/>
      <c r="N88" s="5"/>
      <c r="O88" s="5"/>
      <c r="P88" s="5"/>
      <c r="Q88" s="5"/>
      <c r="R88" s="5"/>
      <c r="S88" s="5"/>
      <c r="T88" s="5"/>
      <c r="U88" s="5"/>
      <c r="V88" s="5"/>
      <c r="W88" s="5"/>
      <c r="X88" s="5"/>
      <c r="Y88" s="8"/>
      <c r="Z88" s="8"/>
    </row>
    <row r="89" spans="1:26" ht="15.75" customHeight="1">
      <c r="A89" s="5"/>
      <c r="B89" s="5"/>
      <c r="C89" s="6"/>
      <c r="D89" s="7"/>
      <c r="E89" s="7"/>
      <c r="F89" s="7"/>
      <c r="G89" s="5"/>
      <c r="H89" s="5"/>
      <c r="I89" s="5"/>
      <c r="J89" s="5"/>
      <c r="K89" s="5"/>
      <c r="L89" s="5"/>
      <c r="M89" s="5"/>
      <c r="N89" s="5"/>
      <c r="O89" s="5"/>
      <c r="P89" s="5"/>
      <c r="Q89" s="5"/>
      <c r="R89" s="5"/>
      <c r="S89" s="5"/>
      <c r="T89" s="5"/>
      <c r="U89" s="5"/>
      <c r="V89" s="5"/>
      <c r="W89" s="5"/>
      <c r="X89" s="5"/>
      <c r="Y89" s="8"/>
      <c r="Z89" s="8"/>
    </row>
    <row r="90" spans="1:26" ht="15.75" customHeight="1">
      <c r="A90" s="5"/>
      <c r="B90" s="5"/>
      <c r="C90" s="6"/>
      <c r="D90" s="7"/>
      <c r="E90" s="7"/>
      <c r="F90" s="7"/>
      <c r="G90" s="5"/>
      <c r="H90" s="5"/>
      <c r="I90" s="5"/>
      <c r="J90" s="5"/>
      <c r="K90" s="5"/>
      <c r="L90" s="5"/>
      <c r="M90" s="5"/>
      <c r="N90" s="5"/>
      <c r="O90" s="5"/>
      <c r="P90" s="5"/>
      <c r="Q90" s="5"/>
      <c r="R90" s="5"/>
      <c r="S90" s="5"/>
      <c r="T90" s="5"/>
      <c r="U90" s="5"/>
      <c r="V90" s="5"/>
      <c r="W90" s="5"/>
      <c r="X90" s="5"/>
      <c r="Y90" s="8"/>
      <c r="Z90" s="8"/>
    </row>
    <row r="91" spans="1:26" ht="15.75" customHeight="1">
      <c r="A91" s="5"/>
      <c r="B91" s="5"/>
      <c r="C91" s="6"/>
      <c r="D91" s="7"/>
      <c r="E91" s="7"/>
      <c r="F91" s="7"/>
      <c r="G91" s="5"/>
      <c r="H91" s="5"/>
      <c r="I91" s="5"/>
      <c r="J91" s="5"/>
      <c r="K91" s="5"/>
      <c r="L91" s="5"/>
      <c r="M91" s="5"/>
      <c r="N91" s="5"/>
      <c r="O91" s="5"/>
      <c r="P91" s="5"/>
      <c r="Q91" s="5"/>
      <c r="R91" s="5"/>
      <c r="S91" s="5"/>
      <c r="T91" s="5"/>
      <c r="U91" s="5"/>
      <c r="V91" s="5"/>
      <c r="W91" s="5"/>
      <c r="X91" s="5"/>
      <c r="Y91" s="8"/>
      <c r="Z91" s="8"/>
    </row>
    <row r="92" spans="1:26" ht="15.75" customHeight="1">
      <c r="A92" s="5"/>
      <c r="B92" s="5"/>
      <c r="C92" s="6"/>
      <c r="D92" s="7"/>
      <c r="E92" s="7"/>
      <c r="F92" s="7"/>
      <c r="G92" s="5"/>
      <c r="H92" s="5"/>
      <c r="I92" s="5"/>
      <c r="J92" s="5"/>
      <c r="K92" s="5"/>
      <c r="L92" s="5"/>
      <c r="M92" s="5"/>
      <c r="N92" s="5"/>
      <c r="O92" s="5"/>
      <c r="P92" s="5"/>
      <c r="Q92" s="5"/>
      <c r="R92" s="5"/>
      <c r="S92" s="5"/>
      <c r="T92" s="5"/>
      <c r="U92" s="5"/>
      <c r="V92" s="5"/>
      <c r="W92" s="5"/>
      <c r="X92" s="5"/>
      <c r="Y92" s="8"/>
      <c r="Z92" s="8"/>
    </row>
    <row r="93" spans="1:26" ht="15.75" customHeight="1">
      <c r="A93" s="5"/>
      <c r="B93" s="5"/>
      <c r="C93" s="6"/>
      <c r="D93" s="7"/>
      <c r="E93" s="7"/>
      <c r="F93" s="7"/>
      <c r="G93" s="5"/>
      <c r="H93" s="5"/>
      <c r="I93" s="5"/>
      <c r="J93" s="5"/>
      <c r="K93" s="5"/>
      <c r="L93" s="5"/>
      <c r="M93" s="5"/>
      <c r="N93" s="5"/>
      <c r="O93" s="5"/>
      <c r="P93" s="5"/>
      <c r="Q93" s="5"/>
      <c r="R93" s="5"/>
      <c r="S93" s="5"/>
      <c r="T93" s="5"/>
      <c r="U93" s="5"/>
      <c r="V93" s="5"/>
      <c r="W93" s="5"/>
      <c r="X93" s="5"/>
      <c r="Y93" s="8"/>
      <c r="Z93" s="8"/>
    </row>
    <row r="94" spans="1:26" ht="15.75" customHeight="1">
      <c r="A94" s="5"/>
      <c r="B94" s="5"/>
      <c r="C94" s="6"/>
      <c r="D94" s="7"/>
      <c r="E94" s="7"/>
      <c r="F94" s="7"/>
      <c r="G94" s="5"/>
      <c r="H94" s="5"/>
      <c r="I94" s="5"/>
      <c r="J94" s="5"/>
      <c r="K94" s="5"/>
      <c r="L94" s="5"/>
      <c r="M94" s="5"/>
      <c r="N94" s="5"/>
      <c r="O94" s="5"/>
      <c r="P94" s="5"/>
      <c r="Q94" s="5"/>
      <c r="R94" s="5"/>
      <c r="S94" s="5"/>
      <c r="T94" s="5"/>
      <c r="U94" s="5"/>
      <c r="V94" s="5"/>
      <c r="W94" s="5"/>
      <c r="X94" s="5"/>
      <c r="Y94" s="8"/>
      <c r="Z94" s="8"/>
    </row>
    <row r="95" spans="1:26" ht="15.75" customHeight="1">
      <c r="A95" s="5"/>
      <c r="B95" s="5"/>
      <c r="C95" s="6"/>
      <c r="D95" s="7"/>
      <c r="E95" s="7"/>
      <c r="F95" s="7"/>
      <c r="G95" s="5"/>
      <c r="H95" s="5"/>
      <c r="I95" s="5"/>
      <c r="J95" s="5"/>
      <c r="K95" s="5"/>
      <c r="L95" s="5"/>
      <c r="M95" s="5"/>
      <c r="N95" s="5"/>
      <c r="O95" s="5"/>
      <c r="P95" s="5"/>
      <c r="Q95" s="5"/>
      <c r="R95" s="5"/>
      <c r="S95" s="5"/>
      <c r="T95" s="5"/>
      <c r="U95" s="5"/>
      <c r="V95" s="5"/>
      <c r="W95" s="5"/>
      <c r="X95" s="5"/>
      <c r="Y95" s="8"/>
      <c r="Z95" s="8"/>
    </row>
    <row r="96" spans="1:26" ht="15.75" customHeight="1">
      <c r="A96" s="5"/>
      <c r="B96" s="5"/>
      <c r="C96" s="6"/>
      <c r="D96" s="7"/>
      <c r="E96" s="7"/>
      <c r="F96" s="7"/>
      <c r="G96" s="5"/>
      <c r="H96" s="5"/>
      <c r="I96" s="5"/>
      <c r="J96" s="5"/>
      <c r="K96" s="5"/>
      <c r="L96" s="5"/>
      <c r="M96" s="5"/>
      <c r="N96" s="5"/>
      <c r="O96" s="5"/>
      <c r="P96" s="5"/>
      <c r="Q96" s="5"/>
      <c r="R96" s="5"/>
      <c r="S96" s="5"/>
      <c r="T96" s="5"/>
      <c r="U96" s="5"/>
      <c r="V96" s="5"/>
      <c r="W96" s="5"/>
      <c r="X96" s="5"/>
      <c r="Y96" s="8"/>
      <c r="Z96" s="8"/>
    </row>
    <row r="97" spans="1:26" ht="15.75" customHeight="1">
      <c r="A97" s="5"/>
      <c r="B97" s="5"/>
      <c r="C97" s="6"/>
      <c r="D97" s="7"/>
      <c r="E97" s="7"/>
      <c r="F97" s="7"/>
      <c r="G97" s="5"/>
      <c r="H97" s="5"/>
      <c r="I97" s="5"/>
      <c r="J97" s="5"/>
      <c r="K97" s="5"/>
      <c r="L97" s="5"/>
      <c r="M97" s="5"/>
      <c r="N97" s="5"/>
      <c r="O97" s="5"/>
      <c r="P97" s="5"/>
      <c r="Q97" s="5"/>
      <c r="R97" s="5"/>
      <c r="S97" s="5"/>
      <c r="T97" s="5"/>
      <c r="U97" s="5"/>
      <c r="V97" s="5"/>
      <c r="W97" s="5"/>
      <c r="X97" s="5"/>
      <c r="Y97" s="8"/>
      <c r="Z97" s="8"/>
    </row>
    <row r="98" spans="1:26" ht="15.75" customHeight="1">
      <c r="A98" s="5"/>
      <c r="B98" s="5"/>
      <c r="C98" s="6"/>
      <c r="D98" s="7"/>
      <c r="E98" s="7"/>
      <c r="F98" s="7"/>
      <c r="G98" s="5"/>
      <c r="H98" s="5"/>
      <c r="I98" s="5"/>
      <c r="J98" s="5"/>
      <c r="K98" s="5"/>
      <c r="L98" s="5"/>
      <c r="M98" s="5"/>
      <c r="N98" s="5"/>
      <c r="O98" s="5"/>
      <c r="P98" s="5"/>
      <c r="Q98" s="5"/>
      <c r="R98" s="5"/>
      <c r="S98" s="5"/>
      <c r="T98" s="5"/>
      <c r="U98" s="5"/>
      <c r="V98" s="5"/>
      <c r="W98" s="5"/>
      <c r="X98" s="5"/>
      <c r="Y98" s="8"/>
      <c r="Z98" s="8"/>
    </row>
    <row r="99" spans="1:26" ht="15.75" customHeight="1">
      <c r="A99" s="5"/>
      <c r="B99" s="5"/>
      <c r="C99" s="6"/>
      <c r="D99" s="7"/>
      <c r="E99" s="7"/>
      <c r="F99" s="7"/>
      <c r="G99" s="5"/>
      <c r="H99" s="5"/>
      <c r="I99" s="5"/>
      <c r="J99" s="5"/>
      <c r="K99" s="5"/>
      <c r="L99" s="5"/>
      <c r="M99" s="5"/>
      <c r="N99" s="5"/>
      <c r="O99" s="5"/>
      <c r="P99" s="5"/>
      <c r="Q99" s="5"/>
      <c r="R99" s="5"/>
      <c r="S99" s="5"/>
      <c r="T99" s="5"/>
      <c r="U99" s="5"/>
      <c r="V99" s="5"/>
      <c r="W99" s="5"/>
      <c r="X99" s="5"/>
      <c r="Y99" s="8"/>
      <c r="Z99" s="8"/>
    </row>
    <row r="100" spans="1:26" ht="15.75" customHeight="1">
      <c r="A100" s="5"/>
      <c r="B100" s="5"/>
      <c r="C100" s="6"/>
      <c r="D100" s="7"/>
      <c r="E100" s="7"/>
      <c r="F100" s="7"/>
      <c r="G100" s="5"/>
      <c r="H100" s="5"/>
      <c r="I100" s="5"/>
      <c r="J100" s="5"/>
      <c r="K100" s="5"/>
      <c r="L100" s="5"/>
      <c r="M100" s="5"/>
      <c r="N100" s="5"/>
      <c r="O100" s="5"/>
      <c r="P100" s="5"/>
      <c r="Q100" s="5"/>
      <c r="R100" s="5"/>
      <c r="S100" s="5"/>
      <c r="T100" s="5"/>
      <c r="U100" s="5"/>
      <c r="V100" s="5"/>
      <c r="W100" s="5"/>
      <c r="X100" s="5"/>
      <c r="Y100" s="8"/>
      <c r="Z100" s="8"/>
    </row>
    <row r="101" spans="1:26" ht="15.75" customHeight="1">
      <c r="A101" s="5"/>
      <c r="B101" s="5"/>
      <c r="C101" s="6"/>
      <c r="D101" s="7"/>
      <c r="E101" s="7"/>
      <c r="F101" s="7"/>
      <c r="G101" s="5"/>
      <c r="H101" s="5"/>
      <c r="I101" s="5"/>
      <c r="J101" s="5"/>
      <c r="K101" s="5"/>
      <c r="L101" s="5"/>
      <c r="M101" s="5"/>
      <c r="N101" s="5"/>
      <c r="O101" s="5"/>
      <c r="P101" s="5"/>
      <c r="Q101" s="5"/>
      <c r="R101" s="5"/>
      <c r="S101" s="5"/>
      <c r="T101" s="5"/>
      <c r="U101" s="5"/>
      <c r="V101" s="5"/>
      <c r="W101" s="5"/>
      <c r="X101" s="5"/>
      <c r="Y101" s="8"/>
      <c r="Z101" s="8"/>
    </row>
    <row r="102" spans="1:26" ht="15.75" customHeight="1">
      <c r="A102" s="5"/>
      <c r="B102" s="5"/>
      <c r="C102" s="6"/>
      <c r="D102" s="7"/>
      <c r="E102" s="7"/>
      <c r="F102" s="7"/>
      <c r="G102" s="5"/>
      <c r="H102" s="5"/>
      <c r="I102" s="5"/>
      <c r="J102" s="5"/>
      <c r="K102" s="5"/>
      <c r="L102" s="5"/>
      <c r="M102" s="5"/>
      <c r="N102" s="5"/>
      <c r="O102" s="5"/>
      <c r="P102" s="5"/>
      <c r="Q102" s="5"/>
      <c r="R102" s="5"/>
      <c r="S102" s="5"/>
      <c r="T102" s="5"/>
      <c r="U102" s="5"/>
      <c r="V102" s="5"/>
      <c r="W102" s="5"/>
      <c r="X102" s="5"/>
      <c r="Y102" s="8"/>
      <c r="Z102" s="8"/>
    </row>
    <row r="103" spans="1:26" ht="15.75" customHeight="1">
      <c r="A103" s="5"/>
      <c r="B103" s="5"/>
      <c r="C103" s="6"/>
      <c r="D103" s="7"/>
      <c r="E103" s="7"/>
      <c r="F103" s="7"/>
      <c r="G103" s="5"/>
      <c r="H103" s="5"/>
      <c r="I103" s="5"/>
      <c r="J103" s="5"/>
      <c r="K103" s="5"/>
      <c r="L103" s="5"/>
      <c r="M103" s="5"/>
      <c r="N103" s="5"/>
      <c r="O103" s="5"/>
      <c r="P103" s="5"/>
      <c r="Q103" s="5"/>
      <c r="R103" s="5"/>
      <c r="S103" s="5"/>
      <c r="T103" s="5"/>
      <c r="U103" s="5"/>
      <c r="V103" s="5"/>
      <c r="W103" s="5"/>
      <c r="X103" s="5"/>
      <c r="Y103" s="8"/>
      <c r="Z103" s="8"/>
    </row>
    <row r="104" spans="1:26" ht="15.75" customHeight="1">
      <c r="A104" s="5"/>
      <c r="B104" s="5"/>
      <c r="C104" s="6"/>
      <c r="D104" s="7"/>
      <c r="E104" s="7"/>
      <c r="F104" s="7"/>
      <c r="G104" s="5"/>
      <c r="H104" s="5"/>
      <c r="I104" s="5"/>
      <c r="J104" s="5"/>
      <c r="K104" s="5"/>
      <c r="L104" s="5"/>
      <c r="M104" s="5"/>
      <c r="N104" s="5"/>
      <c r="O104" s="5"/>
      <c r="P104" s="5"/>
      <c r="Q104" s="5"/>
      <c r="R104" s="5"/>
      <c r="S104" s="5"/>
      <c r="T104" s="5"/>
      <c r="U104" s="5"/>
      <c r="V104" s="5"/>
      <c r="W104" s="5"/>
      <c r="X104" s="5"/>
      <c r="Y104" s="8"/>
      <c r="Z104" s="8"/>
    </row>
    <row r="105" spans="1:26" ht="15.75" customHeight="1">
      <c r="A105" s="5"/>
      <c r="B105" s="5"/>
      <c r="C105" s="6"/>
      <c r="D105" s="7"/>
      <c r="E105" s="7"/>
      <c r="F105" s="7"/>
      <c r="G105" s="5"/>
      <c r="H105" s="5"/>
      <c r="I105" s="5"/>
      <c r="J105" s="5"/>
      <c r="K105" s="5"/>
      <c r="L105" s="5"/>
      <c r="M105" s="5"/>
      <c r="N105" s="5"/>
      <c r="O105" s="5"/>
      <c r="P105" s="5"/>
      <c r="Q105" s="5"/>
      <c r="R105" s="5"/>
      <c r="S105" s="5"/>
      <c r="T105" s="5"/>
      <c r="U105" s="5"/>
      <c r="V105" s="5"/>
      <c r="W105" s="5"/>
      <c r="X105" s="5"/>
      <c r="Y105" s="8"/>
      <c r="Z105" s="8"/>
    </row>
    <row r="106" spans="1:26" ht="15.75" customHeight="1">
      <c r="A106" s="5"/>
      <c r="B106" s="5"/>
      <c r="C106" s="6"/>
      <c r="D106" s="7"/>
      <c r="E106" s="7"/>
      <c r="F106" s="7"/>
      <c r="G106" s="5"/>
      <c r="H106" s="5"/>
      <c r="I106" s="5"/>
      <c r="J106" s="5"/>
      <c r="K106" s="5"/>
      <c r="L106" s="5"/>
      <c r="M106" s="5"/>
      <c r="N106" s="5"/>
      <c r="O106" s="5"/>
      <c r="P106" s="5"/>
      <c r="Q106" s="5"/>
      <c r="R106" s="5"/>
      <c r="S106" s="5"/>
      <c r="T106" s="5"/>
      <c r="U106" s="5"/>
      <c r="V106" s="5"/>
      <c r="W106" s="5"/>
      <c r="X106" s="5"/>
      <c r="Y106" s="8"/>
      <c r="Z106" s="8"/>
    </row>
    <row r="107" spans="1:26" ht="15.75" customHeight="1">
      <c r="A107" s="5"/>
      <c r="B107" s="5"/>
      <c r="C107" s="6"/>
      <c r="D107" s="7"/>
      <c r="E107" s="7"/>
      <c r="F107" s="7"/>
      <c r="G107" s="5"/>
      <c r="H107" s="5"/>
      <c r="I107" s="5"/>
      <c r="J107" s="5"/>
      <c r="K107" s="5"/>
      <c r="L107" s="5"/>
      <c r="M107" s="5"/>
      <c r="N107" s="5"/>
      <c r="O107" s="5"/>
      <c r="P107" s="5"/>
      <c r="Q107" s="5"/>
      <c r="R107" s="5"/>
      <c r="S107" s="5"/>
      <c r="T107" s="5"/>
      <c r="U107" s="5"/>
      <c r="V107" s="5"/>
      <c r="W107" s="5"/>
      <c r="X107" s="5"/>
      <c r="Y107" s="8"/>
      <c r="Z107" s="8"/>
    </row>
    <row r="108" spans="1:26" ht="15.75" customHeight="1">
      <c r="A108" s="5"/>
      <c r="B108" s="5"/>
      <c r="C108" s="6"/>
      <c r="D108" s="7"/>
      <c r="E108" s="7"/>
      <c r="F108" s="7"/>
      <c r="G108" s="5"/>
      <c r="H108" s="5"/>
      <c r="I108" s="5"/>
      <c r="J108" s="5"/>
      <c r="K108" s="5"/>
      <c r="L108" s="5"/>
      <c r="M108" s="5"/>
      <c r="N108" s="5"/>
      <c r="O108" s="5"/>
      <c r="P108" s="5"/>
      <c r="Q108" s="5"/>
      <c r="R108" s="5"/>
      <c r="S108" s="5"/>
      <c r="T108" s="5"/>
      <c r="U108" s="5"/>
      <c r="V108" s="5"/>
      <c r="W108" s="5"/>
      <c r="X108" s="5"/>
      <c r="Y108" s="8"/>
      <c r="Z108" s="8"/>
    </row>
    <row r="109" spans="1:26" ht="15.75" customHeight="1">
      <c r="A109" s="5"/>
      <c r="B109" s="5"/>
      <c r="C109" s="6"/>
      <c r="D109" s="7"/>
      <c r="E109" s="7"/>
      <c r="F109" s="7"/>
      <c r="G109" s="5"/>
      <c r="H109" s="5"/>
      <c r="I109" s="5"/>
      <c r="J109" s="5"/>
      <c r="K109" s="5"/>
      <c r="L109" s="5"/>
      <c r="M109" s="5"/>
      <c r="N109" s="5"/>
      <c r="O109" s="5"/>
      <c r="P109" s="5"/>
      <c r="Q109" s="5"/>
      <c r="R109" s="5"/>
      <c r="S109" s="5"/>
      <c r="T109" s="5"/>
      <c r="U109" s="5"/>
      <c r="V109" s="5"/>
      <c r="W109" s="5"/>
      <c r="X109" s="5"/>
      <c r="Y109" s="8"/>
      <c r="Z109" s="8"/>
    </row>
    <row r="110" spans="1:26" ht="15.75" customHeight="1">
      <c r="A110" s="5"/>
      <c r="B110" s="5"/>
      <c r="C110" s="6"/>
      <c r="D110" s="7"/>
      <c r="E110" s="7"/>
      <c r="F110" s="7"/>
      <c r="G110" s="5"/>
      <c r="H110" s="5"/>
      <c r="I110" s="5"/>
      <c r="J110" s="5"/>
      <c r="K110" s="5"/>
      <c r="L110" s="5"/>
      <c r="M110" s="5"/>
      <c r="N110" s="5"/>
      <c r="O110" s="5"/>
      <c r="P110" s="5"/>
      <c r="Q110" s="5"/>
      <c r="R110" s="5"/>
      <c r="S110" s="5"/>
      <c r="T110" s="5"/>
      <c r="U110" s="5"/>
      <c r="V110" s="5"/>
      <c r="W110" s="5"/>
      <c r="X110" s="5"/>
      <c r="Y110" s="8"/>
      <c r="Z110" s="8"/>
    </row>
    <row r="111" spans="1:26" ht="15.75" customHeight="1">
      <c r="A111" s="5"/>
      <c r="B111" s="5"/>
      <c r="C111" s="6"/>
      <c r="D111" s="7"/>
      <c r="E111" s="7"/>
      <c r="F111" s="7"/>
      <c r="G111" s="5"/>
      <c r="H111" s="5"/>
      <c r="I111" s="5"/>
      <c r="J111" s="5"/>
      <c r="K111" s="5"/>
      <c r="L111" s="5"/>
      <c r="M111" s="5"/>
      <c r="N111" s="5"/>
      <c r="O111" s="5"/>
      <c r="P111" s="5"/>
      <c r="Q111" s="5"/>
      <c r="R111" s="5"/>
      <c r="S111" s="5"/>
      <c r="T111" s="5"/>
      <c r="U111" s="5"/>
      <c r="V111" s="5"/>
      <c r="W111" s="5"/>
      <c r="X111" s="5"/>
      <c r="Y111" s="8"/>
      <c r="Z111" s="8"/>
    </row>
    <row r="112" spans="1:26" ht="15.75" customHeight="1">
      <c r="A112" s="5"/>
      <c r="B112" s="5"/>
      <c r="C112" s="6"/>
      <c r="D112" s="7"/>
      <c r="E112" s="7"/>
      <c r="F112" s="7"/>
      <c r="G112" s="5"/>
      <c r="H112" s="5"/>
      <c r="I112" s="5"/>
      <c r="J112" s="5"/>
      <c r="K112" s="5"/>
      <c r="L112" s="5"/>
      <c r="M112" s="5"/>
      <c r="N112" s="5"/>
      <c r="O112" s="5"/>
      <c r="P112" s="5"/>
      <c r="Q112" s="5"/>
      <c r="R112" s="5"/>
      <c r="S112" s="5"/>
      <c r="T112" s="5"/>
      <c r="U112" s="5"/>
      <c r="V112" s="5"/>
      <c r="W112" s="5"/>
      <c r="X112" s="5"/>
      <c r="Y112" s="8"/>
      <c r="Z112" s="8"/>
    </row>
    <row r="113" spans="1:26" ht="15.75" customHeight="1">
      <c r="A113" s="5"/>
      <c r="B113" s="5"/>
      <c r="C113" s="6"/>
      <c r="D113" s="7"/>
      <c r="E113" s="7"/>
      <c r="F113" s="7"/>
      <c r="G113" s="5"/>
      <c r="H113" s="5"/>
      <c r="I113" s="5"/>
      <c r="J113" s="5"/>
      <c r="K113" s="5"/>
      <c r="L113" s="5"/>
      <c r="M113" s="5"/>
      <c r="N113" s="5"/>
      <c r="O113" s="5"/>
      <c r="P113" s="5"/>
      <c r="Q113" s="5"/>
      <c r="R113" s="5"/>
      <c r="S113" s="5"/>
      <c r="T113" s="5"/>
      <c r="U113" s="5"/>
      <c r="V113" s="5"/>
      <c r="W113" s="5"/>
      <c r="X113" s="5"/>
      <c r="Y113" s="8"/>
      <c r="Z113" s="8"/>
    </row>
    <row r="114" spans="1:26" ht="15.75" customHeight="1">
      <c r="A114" s="5"/>
      <c r="B114" s="5"/>
      <c r="C114" s="6"/>
      <c r="D114" s="7"/>
      <c r="E114" s="7"/>
      <c r="F114" s="7"/>
      <c r="G114" s="5"/>
      <c r="H114" s="5"/>
      <c r="I114" s="5"/>
      <c r="J114" s="5"/>
      <c r="K114" s="5"/>
      <c r="L114" s="5"/>
      <c r="M114" s="5"/>
      <c r="N114" s="5"/>
      <c r="O114" s="5"/>
      <c r="P114" s="5"/>
      <c r="Q114" s="5"/>
      <c r="R114" s="5"/>
      <c r="S114" s="5"/>
      <c r="T114" s="5"/>
      <c r="U114" s="5"/>
      <c r="V114" s="5"/>
      <c r="W114" s="5"/>
      <c r="X114" s="5"/>
      <c r="Y114" s="8"/>
      <c r="Z114" s="8"/>
    </row>
    <row r="115" spans="1:26" ht="15.75" customHeight="1">
      <c r="A115" s="5"/>
      <c r="B115" s="5"/>
      <c r="C115" s="6"/>
      <c r="D115" s="7"/>
      <c r="E115" s="7"/>
      <c r="F115" s="7"/>
      <c r="G115" s="5"/>
      <c r="H115" s="5"/>
      <c r="I115" s="5"/>
      <c r="J115" s="5"/>
      <c r="K115" s="5"/>
      <c r="L115" s="5"/>
      <c r="M115" s="5"/>
      <c r="N115" s="5"/>
      <c r="O115" s="5"/>
      <c r="P115" s="5"/>
      <c r="Q115" s="5"/>
      <c r="R115" s="5"/>
      <c r="S115" s="5"/>
      <c r="T115" s="5"/>
      <c r="U115" s="5"/>
      <c r="V115" s="5"/>
      <c r="W115" s="5"/>
      <c r="X115" s="5"/>
      <c r="Y115" s="8"/>
      <c r="Z115" s="8"/>
    </row>
    <row r="116" spans="1:26" ht="15.75" customHeight="1">
      <c r="A116" s="5"/>
      <c r="B116" s="5"/>
      <c r="C116" s="6"/>
      <c r="D116" s="7"/>
      <c r="E116" s="7"/>
      <c r="F116" s="7"/>
      <c r="G116" s="5"/>
      <c r="H116" s="5"/>
      <c r="I116" s="5"/>
      <c r="J116" s="5"/>
      <c r="K116" s="5"/>
      <c r="L116" s="5"/>
      <c r="M116" s="5"/>
      <c r="N116" s="5"/>
      <c r="O116" s="5"/>
      <c r="P116" s="5"/>
      <c r="Q116" s="5"/>
      <c r="R116" s="5"/>
      <c r="S116" s="5"/>
      <c r="T116" s="5"/>
      <c r="U116" s="5"/>
      <c r="V116" s="5"/>
      <c r="W116" s="5"/>
      <c r="X116" s="5"/>
      <c r="Y116" s="8"/>
      <c r="Z116" s="8"/>
    </row>
    <row r="117" spans="1:26" ht="15.75" customHeight="1">
      <c r="A117" s="5"/>
      <c r="B117" s="5"/>
      <c r="C117" s="6"/>
      <c r="D117" s="7"/>
      <c r="E117" s="7"/>
      <c r="F117" s="7"/>
      <c r="G117" s="5"/>
      <c r="H117" s="5"/>
      <c r="I117" s="5"/>
      <c r="J117" s="5"/>
      <c r="K117" s="5"/>
      <c r="L117" s="5"/>
      <c r="M117" s="5"/>
      <c r="N117" s="5"/>
      <c r="O117" s="5"/>
      <c r="P117" s="5"/>
      <c r="Q117" s="5"/>
      <c r="R117" s="5"/>
      <c r="S117" s="5"/>
      <c r="T117" s="5"/>
      <c r="U117" s="5"/>
      <c r="V117" s="5"/>
      <c r="W117" s="5"/>
      <c r="X117" s="5"/>
      <c r="Y117" s="8"/>
      <c r="Z117" s="8"/>
    </row>
    <row r="118" spans="1:26" ht="15.75" customHeight="1">
      <c r="A118" s="5"/>
      <c r="B118" s="5"/>
      <c r="C118" s="6"/>
      <c r="D118" s="7"/>
      <c r="E118" s="7"/>
      <c r="F118" s="7"/>
      <c r="G118" s="5"/>
      <c r="H118" s="5"/>
      <c r="I118" s="5"/>
      <c r="J118" s="5"/>
      <c r="K118" s="5"/>
      <c r="L118" s="5"/>
      <c r="M118" s="5"/>
      <c r="N118" s="5"/>
      <c r="O118" s="5"/>
      <c r="P118" s="5"/>
      <c r="Q118" s="5"/>
      <c r="R118" s="5"/>
      <c r="S118" s="5"/>
      <c r="T118" s="5"/>
      <c r="U118" s="5"/>
      <c r="V118" s="5"/>
      <c r="W118" s="5"/>
      <c r="X118" s="5"/>
      <c r="Y118" s="8"/>
      <c r="Z118" s="8"/>
    </row>
    <row r="119" spans="1:26" ht="15.75" customHeight="1">
      <c r="A119" s="5"/>
      <c r="B119" s="5"/>
      <c r="C119" s="6"/>
      <c r="D119" s="7"/>
      <c r="E119" s="7"/>
      <c r="F119" s="7"/>
      <c r="G119" s="5"/>
      <c r="H119" s="5"/>
      <c r="I119" s="5"/>
      <c r="J119" s="5"/>
      <c r="K119" s="5"/>
      <c r="L119" s="5"/>
      <c r="M119" s="5"/>
      <c r="N119" s="5"/>
      <c r="O119" s="5"/>
      <c r="P119" s="5"/>
      <c r="Q119" s="5"/>
      <c r="R119" s="5"/>
      <c r="S119" s="5"/>
      <c r="T119" s="5"/>
      <c r="U119" s="5"/>
      <c r="V119" s="5"/>
      <c r="W119" s="5"/>
      <c r="X119" s="5"/>
      <c r="Y119" s="8"/>
      <c r="Z119" s="8"/>
    </row>
    <row r="120" spans="1:26" ht="15.75" customHeight="1">
      <c r="A120" s="5"/>
      <c r="B120" s="5"/>
      <c r="C120" s="6"/>
      <c r="D120" s="7"/>
      <c r="E120" s="7"/>
      <c r="F120" s="7"/>
      <c r="G120" s="5"/>
      <c r="H120" s="5"/>
      <c r="I120" s="5"/>
      <c r="J120" s="5"/>
      <c r="K120" s="5"/>
      <c r="L120" s="5"/>
      <c r="M120" s="5"/>
      <c r="N120" s="5"/>
      <c r="O120" s="5"/>
      <c r="P120" s="5"/>
      <c r="Q120" s="5"/>
      <c r="R120" s="5"/>
      <c r="S120" s="5"/>
      <c r="T120" s="5"/>
      <c r="U120" s="5"/>
      <c r="V120" s="5"/>
      <c r="W120" s="5"/>
      <c r="X120" s="5"/>
      <c r="Y120" s="8"/>
      <c r="Z120" s="8"/>
    </row>
    <row r="121" spans="1:26" ht="15.75" customHeight="1">
      <c r="A121" s="5"/>
      <c r="B121" s="5"/>
      <c r="C121" s="6"/>
      <c r="D121" s="7"/>
      <c r="E121" s="7"/>
      <c r="F121" s="7"/>
      <c r="G121" s="5"/>
      <c r="H121" s="5"/>
      <c r="I121" s="5"/>
      <c r="J121" s="5"/>
      <c r="K121" s="5"/>
      <c r="L121" s="5"/>
      <c r="M121" s="5"/>
      <c r="N121" s="5"/>
      <c r="O121" s="5"/>
      <c r="P121" s="5"/>
      <c r="Q121" s="5"/>
      <c r="R121" s="5"/>
      <c r="S121" s="5"/>
      <c r="T121" s="5"/>
      <c r="U121" s="5"/>
      <c r="V121" s="5"/>
      <c r="W121" s="5"/>
      <c r="X121" s="5"/>
      <c r="Y121" s="8"/>
      <c r="Z121" s="8"/>
    </row>
    <row r="122" spans="1:26" ht="15.75" customHeight="1">
      <c r="A122" s="5"/>
      <c r="B122" s="5"/>
      <c r="C122" s="6"/>
      <c r="D122" s="7"/>
      <c r="E122" s="7"/>
      <c r="F122" s="7"/>
      <c r="G122" s="5"/>
      <c r="H122" s="5"/>
      <c r="I122" s="5"/>
      <c r="J122" s="5"/>
      <c r="K122" s="5"/>
      <c r="L122" s="5"/>
      <c r="M122" s="5"/>
      <c r="N122" s="5"/>
      <c r="O122" s="5"/>
      <c r="P122" s="5"/>
      <c r="Q122" s="5"/>
      <c r="R122" s="5"/>
      <c r="S122" s="5"/>
      <c r="T122" s="5"/>
      <c r="U122" s="5"/>
      <c r="V122" s="5"/>
      <c r="W122" s="5"/>
      <c r="X122" s="5"/>
      <c r="Y122" s="8"/>
      <c r="Z122" s="8"/>
    </row>
    <row r="123" spans="1:26" ht="15.75" customHeight="1">
      <c r="A123" s="5"/>
      <c r="B123" s="5"/>
      <c r="C123" s="6"/>
      <c r="D123" s="7"/>
      <c r="E123" s="7"/>
      <c r="F123" s="7"/>
      <c r="G123" s="5"/>
      <c r="H123" s="5"/>
      <c r="I123" s="5"/>
      <c r="J123" s="5"/>
      <c r="K123" s="5"/>
      <c r="L123" s="5"/>
      <c r="M123" s="5"/>
      <c r="N123" s="5"/>
      <c r="O123" s="5"/>
      <c r="P123" s="5"/>
      <c r="Q123" s="5"/>
      <c r="R123" s="5"/>
      <c r="S123" s="5"/>
      <c r="T123" s="5"/>
      <c r="U123" s="5"/>
      <c r="V123" s="5"/>
      <c r="W123" s="5"/>
      <c r="X123" s="5"/>
      <c r="Y123" s="8"/>
      <c r="Z123" s="8"/>
    </row>
    <row r="124" spans="1:26" ht="15.75" customHeight="1">
      <c r="A124" s="5"/>
      <c r="B124" s="5"/>
      <c r="C124" s="6"/>
      <c r="D124" s="7"/>
      <c r="E124" s="7"/>
      <c r="F124" s="7"/>
      <c r="G124" s="5"/>
      <c r="H124" s="5"/>
      <c r="I124" s="5"/>
      <c r="J124" s="5"/>
      <c r="K124" s="5"/>
      <c r="L124" s="5"/>
      <c r="M124" s="5"/>
      <c r="N124" s="5"/>
      <c r="O124" s="5"/>
      <c r="P124" s="5"/>
      <c r="Q124" s="5"/>
      <c r="R124" s="5"/>
      <c r="S124" s="5"/>
      <c r="T124" s="5"/>
      <c r="U124" s="5"/>
      <c r="V124" s="5"/>
      <c r="W124" s="5"/>
      <c r="X124" s="5"/>
      <c r="Y124" s="8"/>
      <c r="Z124" s="8"/>
    </row>
    <row r="125" spans="1:26" ht="15.75" customHeight="1">
      <c r="A125" s="5"/>
      <c r="B125" s="5"/>
      <c r="C125" s="6"/>
      <c r="D125" s="7"/>
      <c r="E125" s="7"/>
      <c r="F125" s="7"/>
      <c r="G125" s="5"/>
      <c r="H125" s="5"/>
      <c r="I125" s="5"/>
      <c r="J125" s="5"/>
      <c r="K125" s="5"/>
      <c r="L125" s="5"/>
      <c r="M125" s="5"/>
      <c r="N125" s="5"/>
      <c r="O125" s="5"/>
      <c r="P125" s="5"/>
      <c r="Q125" s="5"/>
      <c r="R125" s="5"/>
      <c r="S125" s="5"/>
      <c r="T125" s="5"/>
      <c r="U125" s="5"/>
      <c r="V125" s="5"/>
      <c r="W125" s="5"/>
      <c r="X125" s="5"/>
      <c r="Y125" s="8"/>
      <c r="Z125" s="8"/>
    </row>
    <row r="126" spans="1:26" ht="15.75" customHeight="1">
      <c r="A126" s="5"/>
      <c r="B126" s="5"/>
      <c r="C126" s="6"/>
      <c r="D126" s="7"/>
      <c r="E126" s="7"/>
      <c r="F126" s="7"/>
      <c r="G126" s="5"/>
      <c r="H126" s="5"/>
      <c r="I126" s="5"/>
      <c r="J126" s="5"/>
      <c r="K126" s="5"/>
      <c r="L126" s="5"/>
      <c r="M126" s="5"/>
      <c r="N126" s="5"/>
      <c r="O126" s="5"/>
      <c r="P126" s="5"/>
      <c r="Q126" s="5"/>
      <c r="R126" s="5"/>
      <c r="S126" s="5"/>
      <c r="T126" s="5"/>
      <c r="U126" s="5"/>
      <c r="V126" s="5"/>
      <c r="W126" s="5"/>
      <c r="X126" s="5"/>
      <c r="Y126" s="8"/>
      <c r="Z126" s="8"/>
    </row>
    <row r="127" spans="1:26" ht="15.75" customHeight="1">
      <c r="A127" s="5"/>
      <c r="B127" s="5"/>
      <c r="C127" s="6"/>
      <c r="D127" s="7"/>
      <c r="E127" s="7"/>
      <c r="F127" s="7"/>
      <c r="G127" s="5"/>
      <c r="H127" s="5"/>
      <c r="I127" s="5"/>
      <c r="J127" s="5"/>
      <c r="K127" s="5"/>
      <c r="L127" s="5"/>
      <c r="M127" s="5"/>
      <c r="N127" s="5"/>
      <c r="O127" s="5"/>
      <c r="P127" s="5"/>
      <c r="Q127" s="5"/>
      <c r="R127" s="5"/>
      <c r="S127" s="5"/>
      <c r="T127" s="5"/>
      <c r="U127" s="5"/>
      <c r="V127" s="5"/>
      <c r="W127" s="5"/>
      <c r="X127" s="5"/>
      <c r="Y127" s="8"/>
      <c r="Z127" s="8"/>
    </row>
    <row r="128" spans="1:26" ht="15.75" customHeight="1">
      <c r="A128" s="5"/>
      <c r="B128" s="5"/>
      <c r="C128" s="6"/>
      <c r="D128" s="7"/>
      <c r="E128" s="7"/>
      <c r="F128" s="7"/>
      <c r="G128" s="5"/>
      <c r="H128" s="5"/>
      <c r="I128" s="5"/>
      <c r="J128" s="5"/>
      <c r="K128" s="5"/>
      <c r="L128" s="5"/>
      <c r="M128" s="5"/>
      <c r="N128" s="5"/>
      <c r="O128" s="5"/>
      <c r="P128" s="5"/>
      <c r="Q128" s="5"/>
      <c r="R128" s="5"/>
      <c r="S128" s="5"/>
      <c r="T128" s="5"/>
      <c r="U128" s="5"/>
      <c r="V128" s="5"/>
      <c r="W128" s="5"/>
      <c r="X128" s="5"/>
      <c r="Y128" s="8"/>
      <c r="Z128" s="8"/>
    </row>
    <row r="129" spans="1:26" ht="15.75" customHeight="1">
      <c r="A129" s="5"/>
      <c r="B129" s="5"/>
      <c r="C129" s="6"/>
      <c r="D129" s="7"/>
      <c r="E129" s="7"/>
      <c r="F129" s="7"/>
      <c r="G129" s="5"/>
      <c r="H129" s="5"/>
      <c r="I129" s="5"/>
      <c r="J129" s="5"/>
      <c r="K129" s="5"/>
      <c r="L129" s="5"/>
      <c r="M129" s="5"/>
      <c r="N129" s="5"/>
      <c r="O129" s="5"/>
      <c r="P129" s="5"/>
      <c r="Q129" s="5"/>
      <c r="R129" s="5"/>
      <c r="S129" s="5"/>
      <c r="T129" s="5"/>
      <c r="U129" s="5"/>
      <c r="V129" s="5"/>
      <c r="W129" s="5"/>
      <c r="X129" s="5"/>
      <c r="Y129" s="8"/>
      <c r="Z129" s="8"/>
    </row>
    <row r="130" spans="1:26" ht="15.75" customHeight="1">
      <c r="A130" s="5"/>
      <c r="B130" s="5"/>
      <c r="C130" s="6"/>
      <c r="D130" s="7"/>
      <c r="E130" s="7"/>
      <c r="F130" s="7"/>
      <c r="G130" s="5"/>
      <c r="H130" s="5"/>
      <c r="I130" s="5"/>
      <c r="J130" s="5"/>
      <c r="K130" s="5"/>
      <c r="L130" s="5"/>
      <c r="M130" s="5"/>
      <c r="N130" s="5"/>
      <c r="O130" s="5"/>
      <c r="P130" s="5"/>
      <c r="Q130" s="5"/>
      <c r="R130" s="5"/>
      <c r="S130" s="5"/>
      <c r="T130" s="5"/>
      <c r="U130" s="5"/>
      <c r="V130" s="5"/>
      <c r="W130" s="5"/>
      <c r="X130" s="5"/>
      <c r="Y130" s="8"/>
      <c r="Z130" s="8"/>
    </row>
    <row r="131" spans="1:26" ht="15.75" customHeight="1">
      <c r="A131" s="5"/>
      <c r="B131" s="5"/>
      <c r="C131" s="6"/>
      <c r="D131" s="7"/>
      <c r="E131" s="7"/>
      <c r="F131" s="7"/>
      <c r="G131" s="5"/>
      <c r="H131" s="5"/>
      <c r="I131" s="5"/>
      <c r="J131" s="5"/>
      <c r="K131" s="5"/>
      <c r="L131" s="5"/>
      <c r="M131" s="5"/>
      <c r="N131" s="5"/>
      <c r="O131" s="5"/>
      <c r="P131" s="5"/>
      <c r="Q131" s="5"/>
      <c r="R131" s="5"/>
      <c r="S131" s="5"/>
      <c r="T131" s="5"/>
      <c r="U131" s="5"/>
      <c r="V131" s="5"/>
      <c r="W131" s="5"/>
      <c r="X131" s="5"/>
      <c r="Y131" s="8"/>
      <c r="Z131" s="8"/>
    </row>
    <row r="132" spans="1:26" ht="15.75" customHeight="1">
      <c r="A132" s="5"/>
      <c r="B132" s="5"/>
      <c r="C132" s="6"/>
      <c r="D132" s="7"/>
      <c r="E132" s="7"/>
      <c r="F132" s="7"/>
      <c r="G132" s="5"/>
      <c r="H132" s="5"/>
      <c r="I132" s="5"/>
      <c r="J132" s="5"/>
      <c r="K132" s="5"/>
      <c r="L132" s="5"/>
      <c r="M132" s="5"/>
      <c r="N132" s="5"/>
      <c r="O132" s="5"/>
      <c r="P132" s="5"/>
      <c r="Q132" s="5"/>
      <c r="R132" s="5"/>
      <c r="S132" s="5"/>
      <c r="T132" s="5"/>
      <c r="U132" s="5"/>
      <c r="V132" s="5"/>
      <c r="W132" s="5"/>
      <c r="X132" s="5"/>
      <c r="Y132" s="8"/>
      <c r="Z132" s="8"/>
    </row>
    <row r="133" spans="1:26" ht="15.75" customHeight="1">
      <c r="A133" s="5"/>
      <c r="B133" s="5"/>
      <c r="C133" s="6"/>
      <c r="D133" s="7"/>
      <c r="E133" s="7"/>
      <c r="F133" s="7"/>
      <c r="G133" s="5"/>
      <c r="H133" s="5"/>
      <c r="I133" s="5"/>
      <c r="J133" s="5"/>
      <c r="K133" s="5"/>
      <c r="L133" s="5"/>
      <c r="M133" s="5"/>
      <c r="N133" s="5"/>
      <c r="O133" s="5"/>
      <c r="P133" s="5"/>
      <c r="Q133" s="5"/>
      <c r="R133" s="5"/>
      <c r="S133" s="5"/>
      <c r="T133" s="5"/>
      <c r="U133" s="5"/>
      <c r="V133" s="5"/>
      <c r="W133" s="5"/>
      <c r="X133" s="5"/>
      <c r="Y133" s="8"/>
      <c r="Z133" s="8"/>
    </row>
    <row r="134" spans="1:26" ht="15.75" customHeight="1">
      <c r="A134" s="5"/>
      <c r="B134" s="5"/>
      <c r="C134" s="6"/>
      <c r="D134" s="7"/>
      <c r="E134" s="7"/>
      <c r="F134" s="7"/>
      <c r="G134" s="5"/>
      <c r="H134" s="5"/>
      <c r="I134" s="5"/>
      <c r="J134" s="5"/>
      <c r="K134" s="5"/>
      <c r="L134" s="5"/>
      <c r="M134" s="5"/>
      <c r="N134" s="5"/>
      <c r="O134" s="5"/>
      <c r="P134" s="5"/>
      <c r="Q134" s="5"/>
      <c r="R134" s="5"/>
      <c r="S134" s="5"/>
      <c r="T134" s="5"/>
      <c r="U134" s="5"/>
      <c r="V134" s="5"/>
      <c r="W134" s="5"/>
      <c r="X134" s="5"/>
      <c r="Y134" s="8"/>
      <c r="Z134" s="8"/>
    </row>
    <row r="135" spans="1:26" ht="15.75" customHeight="1">
      <c r="A135" s="5"/>
      <c r="B135" s="5"/>
      <c r="C135" s="6"/>
      <c r="D135" s="7"/>
      <c r="E135" s="7"/>
      <c r="F135" s="7"/>
      <c r="G135" s="5"/>
      <c r="H135" s="5"/>
      <c r="I135" s="5"/>
      <c r="J135" s="5"/>
      <c r="K135" s="5"/>
      <c r="L135" s="5"/>
      <c r="M135" s="5"/>
      <c r="N135" s="5"/>
      <c r="O135" s="5"/>
      <c r="P135" s="5"/>
      <c r="Q135" s="5"/>
      <c r="R135" s="5"/>
      <c r="S135" s="5"/>
      <c r="T135" s="5"/>
      <c r="U135" s="5"/>
      <c r="V135" s="5"/>
      <c r="W135" s="5"/>
      <c r="X135" s="5"/>
      <c r="Y135" s="8"/>
      <c r="Z135" s="8"/>
    </row>
    <row r="136" spans="1:26" ht="15.75" customHeight="1">
      <c r="A136" s="5"/>
      <c r="B136" s="5"/>
      <c r="C136" s="6"/>
      <c r="D136" s="7"/>
      <c r="E136" s="7"/>
      <c r="F136" s="7"/>
      <c r="G136" s="5"/>
      <c r="H136" s="5"/>
      <c r="I136" s="5"/>
      <c r="J136" s="5"/>
      <c r="K136" s="5"/>
      <c r="L136" s="5"/>
      <c r="M136" s="5"/>
      <c r="N136" s="5"/>
      <c r="O136" s="5"/>
      <c r="P136" s="5"/>
      <c r="Q136" s="5"/>
      <c r="R136" s="5"/>
      <c r="S136" s="5"/>
      <c r="T136" s="5"/>
      <c r="U136" s="5"/>
      <c r="V136" s="5"/>
      <c r="W136" s="5"/>
      <c r="X136" s="5"/>
      <c r="Y136" s="8"/>
      <c r="Z136" s="8"/>
    </row>
    <row r="137" spans="1:26" ht="15.75" customHeight="1">
      <c r="A137" s="5"/>
      <c r="B137" s="5"/>
      <c r="C137" s="6"/>
      <c r="D137" s="7"/>
      <c r="E137" s="7"/>
      <c r="F137" s="7"/>
      <c r="G137" s="5"/>
      <c r="H137" s="5"/>
      <c r="I137" s="5"/>
      <c r="J137" s="5"/>
      <c r="K137" s="5"/>
      <c r="L137" s="5"/>
      <c r="M137" s="5"/>
      <c r="N137" s="5"/>
      <c r="O137" s="5"/>
      <c r="P137" s="5"/>
      <c r="Q137" s="5"/>
      <c r="R137" s="5"/>
      <c r="S137" s="5"/>
      <c r="T137" s="5"/>
      <c r="U137" s="5"/>
      <c r="V137" s="5"/>
      <c r="W137" s="5"/>
      <c r="X137" s="5"/>
      <c r="Y137" s="8"/>
      <c r="Z137" s="8"/>
    </row>
    <row r="138" spans="1:26" ht="15.75" customHeight="1">
      <c r="A138" s="5"/>
      <c r="B138" s="5"/>
      <c r="C138" s="6"/>
      <c r="D138" s="7"/>
      <c r="E138" s="7"/>
      <c r="F138" s="7"/>
      <c r="G138" s="5"/>
      <c r="H138" s="5"/>
      <c r="I138" s="5"/>
      <c r="J138" s="5"/>
      <c r="K138" s="5"/>
      <c r="L138" s="5"/>
      <c r="M138" s="5"/>
      <c r="N138" s="5"/>
      <c r="O138" s="5"/>
      <c r="P138" s="5"/>
      <c r="Q138" s="5"/>
      <c r="R138" s="5"/>
      <c r="S138" s="5"/>
      <c r="T138" s="5"/>
      <c r="U138" s="5"/>
      <c r="V138" s="5"/>
      <c r="W138" s="5"/>
      <c r="X138" s="5"/>
      <c r="Y138" s="8"/>
      <c r="Z138" s="8"/>
    </row>
    <row r="139" spans="1:26" ht="15.75" customHeight="1">
      <c r="A139" s="5"/>
      <c r="B139" s="5"/>
      <c r="C139" s="6"/>
      <c r="D139" s="7"/>
      <c r="E139" s="7"/>
      <c r="F139" s="7"/>
      <c r="G139" s="5"/>
      <c r="H139" s="5"/>
      <c r="I139" s="5"/>
      <c r="J139" s="5"/>
      <c r="K139" s="5"/>
      <c r="L139" s="5"/>
      <c r="M139" s="5"/>
      <c r="N139" s="5"/>
      <c r="O139" s="5"/>
      <c r="P139" s="5"/>
      <c r="Q139" s="5"/>
      <c r="R139" s="5"/>
      <c r="S139" s="5"/>
      <c r="T139" s="5"/>
      <c r="U139" s="5"/>
      <c r="V139" s="5"/>
      <c r="W139" s="5"/>
      <c r="X139" s="5"/>
      <c r="Y139" s="8"/>
      <c r="Z139" s="8"/>
    </row>
    <row r="140" spans="1:26" ht="15.75" customHeight="1">
      <c r="A140" s="5"/>
      <c r="B140" s="5"/>
      <c r="C140" s="6"/>
      <c r="D140" s="7"/>
      <c r="E140" s="7"/>
      <c r="F140" s="7"/>
      <c r="G140" s="5"/>
      <c r="H140" s="5"/>
      <c r="I140" s="5"/>
      <c r="J140" s="5"/>
      <c r="K140" s="5"/>
      <c r="L140" s="5"/>
      <c r="M140" s="5"/>
      <c r="N140" s="5"/>
      <c r="O140" s="5"/>
      <c r="P140" s="5"/>
      <c r="Q140" s="5"/>
      <c r="R140" s="5"/>
      <c r="S140" s="5"/>
      <c r="T140" s="5"/>
      <c r="U140" s="5"/>
      <c r="V140" s="5"/>
      <c r="W140" s="5"/>
      <c r="X140" s="5"/>
      <c r="Y140" s="8"/>
      <c r="Z140" s="8"/>
    </row>
    <row r="141" spans="1:26" ht="15.75" customHeight="1">
      <c r="A141" s="5"/>
      <c r="B141" s="5"/>
      <c r="C141" s="6"/>
      <c r="D141" s="7"/>
      <c r="E141" s="7"/>
      <c r="F141" s="7"/>
      <c r="G141" s="5"/>
      <c r="H141" s="5"/>
      <c r="I141" s="5"/>
      <c r="J141" s="5"/>
      <c r="K141" s="5"/>
      <c r="L141" s="5"/>
      <c r="M141" s="5"/>
      <c r="N141" s="5"/>
      <c r="O141" s="5"/>
      <c r="P141" s="5"/>
      <c r="Q141" s="5"/>
      <c r="R141" s="5"/>
      <c r="S141" s="5"/>
      <c r="T141" s="5"/>
      <c r="U141" s="5"/>
      <c r="V141" s="5"/>
      <c r="W141" s="5"/>
      <c r="X141" s="5"/>
      <c r="Y141" s="8"/>
      <c r="Z141" s="8"/>
    </row>
    <row r="142" spans="1:26" ht="15.75" customHeight="1">
      <c r="A142" s="5"/>
      <c r="B142" s="5"/>
      <c r="C142" s="6"/>
      <c r="D142" s="7"/>
      <c r="E142" s="7"/>
      <c r="F142" s="7"/>
      <c r="G142" s="5"/>
      <c r="H142" s="5"/>
      <c r="I142" s="5"/>
      <c r="J142" s="5"/>
      <c r="K142" s="5"/>
      <c r="L142" s="5"/>
      <c r="M142" s="5"/>
      <c r="N142" s="5"/>
      <c r="O142" s="5"/>
      <c r="P142" s="5"/>
      <c r="Q142" s="5"/>
      <c r="R142" s="5"/>
      <c r="S142" s="5"/>
      <c r="T142" s="5"/>
      <c r="U142" s="5"/>
      <c r="V142" s="5"/>
      <c r="W142" s="5"/>
      <c r="X142" s="5"/>
      <c r="Y142" s="8"/>
      <c r="Z142" s="8"/>
    </row>
    <row r="143" spans="1:26" ht="15.75" customHeight="1">
      <c r="A143" s="5"/>
      <c r="B143" s="5"/>
      <c r="C143" s="6"/>
      <c r="D143" s="7"/>
      <c r="E143" s="7"/>
      <c r="F143" s="7"/>
      <c r="G143" s="5"/>
      <c r="H143" s="5"/>
      <c r="I143" s="5"/>
      <c r="J143" s="5"/>
      <c r="K143" s="5"/>
      <c r="L143" s="5"/>
      <c r="M143" s="5"/>
      <c r="N143" s="5"/>
      <c r="O143" s="5"/>
      <c r="P143" s="5"/>
      <c r="Q143" s="5"/>
      <c r="R143" s="5"/>
      <c r="S143" s="5"/>
      <c r="T143" s="5"/>
      <c r="U143" s="5"/>
      <c r="V143" s="5"/>
      <c r="W143" s="5"/>
      <c r="X143" s="5"/>
      <c r="Y143" s="8"/>
      <c r="Z143" s="8"/>
    </row>
    <row r="144" spans="1:26" ht="15.75" customHeight="1">
      <c r="A144" s="5"/>
      <c r="B144" s="5"/>
      <c r="C144" s="6"/>
      <c r="D144" s="7"/>
      <c r="E144" s="7"/>
      <c r="F144" s="7"/>
      <c r="G144" s="5"/>
      <c r="H144" s="5"/>
      <c r="I144" s="5"/>
      <c r="J144" s="5"/>
      <c r="K144" s="5"/>
      <c r="L144" s="5"/>
      <c r="M144" s="5"/>
      <c r="N144" s="5"/>
      <c r="O144" s="5"/>
      <c r="P144" s="5"/>
      <c r="Q144" s="5"/>
      <c r="R144" s="5"/>
      <c r="S144" s="5"/>
      <c r="T144" s="5"/>
      <c r="U144" s="5"/>
      <c r="V144" s="5"/>
      <c r="W144" s="5"/>
      <c r="X144" s="5"/>
      <c r="Y144" s="8"/>
      <c r="Z144" s="8"/>
    </row>
    <row r="145" spans="1:26" ht="15.75" customHeight="1">
      <c r="A145" s="5"/>
      <c r="B145" s="5"/>
      <c r="C145" s="6"/>
      <c r="D145" s="7"/>
      <c r="E145" s="7"/>
      <c r="F145" s="7"/>
      <c r="G145" s="5"/>
      <c r="H145" s="5"/>
      <c r="I145" s="5"/>
      <c r="J145" s="5"/>
      <c r="K145" s="5"/>
      <c r="L145" s="5"/>
      <c r="M145" s="5"/>
      <c r="N145" s="5"/>
      <c r="O145" s="5"/>
      <c r="P145" s="5"/>
      <c r="Q145" s="5"/>
      <c r="R145" s="5"/>
      <c r="S145" s="5"/>
      <c r="T145" s="5"/>
      <c r="U145" s="5"/>
      <c r="V145" s="5"/>
      <c r="W145" s="5"/>
      <c r="X145" s="5"/>
      <c r="Y145" s="8"/>
      <c r="Z145" s="8"/>
    </row>
    <row r="146" spans="1:26" ht="15.75" customHeight="1">
      <c r="A146" s="5"/>
      <c r="B146" s="5"/>
      <c r="C146" s="6"/>
      <c r="D146" s="7"/>
      <c r="E146" s="7"/>
      <c r="F146" s="7"/>
      <c r="G146" s="5"/>
      <c r="H146" s="5"/>
      <c r="I146" s="5"/>
      <c r="J146" s="5"/>
      <c r="K146" s="5"/>
      <c r="L146" s="5"/>
      <c r="M146" s="5"/>
      <c r="N146" s="5"/>
      <c r="O146" s="5"/>
      <c r="P146" s="5"/>
      <c r="Q146" s="5"/>
      <c r="R146" s="5"/>
      <c r="S146" s="5"/>
      <c r="T146" s="5"/>
      <c r="U146" s="5"/>
      <c r="V146" s="5"/>
      <c r="W146" s="5"/>
      <c r="X146" s="5"/>
      <c r="Y146" s="8"/>
      <c r="Z146" s="8"/>
    </row>
    <row r="147" spans="1:26" ht="15.75" customHeight="1">
      <c r="A147" s="5"/>
      <c r="B147" s="5"/>
      <c r="C147" s="6"/>
      <c r="D147" s="7"/>
      <c r="E147" s="7"/>
      <c r="F147" s="7"/>
      <c r="G147" s="5"/>
      <c r="H147" s="5"/>
      <c r="I147" s="5"/>
      <c r="J147" s="5"/>
      <c r="K147" s="5"/>
      <c r="L147" s="5"/>
      <c r="M147" s="5"/>
      <c r="N147" s="5"/>
      <c r="O147" s="5"/>
      <c r="P147" s="5"/>
      <c r="Q147" s="5"/>
      <c r="R147" s="5"/>
      <c r="S147" s="5"/>
      <c r="T147" s="5"/>
      <c r="U147" s="5"/>
      <c r="V147" s="5"/>
      <c r="W147" s="5"/>
      <c r="X147" s="5"/>
      <c r="Y147" s="8"/>
      <c r="Z147" s="8"/>
    </row>
    <row r="148" spans="1:26" ht="15.75" customHeight="1">
      <c r="A148" s="5"/>
      <c r="B148" s="5"/>
      <c r="C148" s="6"/>
      <c r="D148" s="7"/>
      <c r="E148" s="7"/>
      <c r="F148" s="7"/>
      <c r="G148" s="5"/>
      <c r="H148" s="5"/>
      <c r="I148" s="5"/>
      <c r="J148" s="5"/>
      <c r="K148" s="5"/>
      <c r="L148" s="5"/>
      <c r="M148" s="5"/>
      <c r="N148" s="5"/>
      <c r="O148" s="5"/>
      <c r="P148" s="5"/>
      <c r="Q148" s="5"/>
      <c r="R148" s="5"/>
      <c r="S148" s="5"/>
      <c r="T148" s="5"/>
      <c r="U148" s="5"/>
      <c r="V148" s="5"/>
      <c r="W148" s="5"/>
      <c r="X148" s="5"/>
      <c r="Y148" s="8"/>
      <c r="Z148" s="8"/>
    </row>
    <row r="149" spans="1:26" ht="15.75" customHeight="1">
      <c r="A149" s="5"/>
      <c r="B149" s="5"/>
      <c r="C149" s="6"/>
      <c r="D149" s="7"/>
      <c r="E149" s="7"/>
      <c r="F149" s="7"/>
      <c r="G149" s="5"/>
      <c r="H149" s="5"/>
      <c r="I149" s="5"/>
      <c r="J149" s="5"/>
      <c r="K149" s="5"/>
      <c r="L149" s="5"/>
      <c r="M149" s="5"/>
      <c r="N149" s="5"/>
      <c r="O149" s="5"/>
      <c r="P149" s="5"/>
      <c r="Q149" s="5"/>
      <c r="R149" s="5"/>
      <c r="S149" s="5"/>
      <c r="T149" s="5"/>
      <c r="U149" s="5"/>
      <c r="V149" s="5"/>
      <c r="W149" s="5"/>
      <c r="X149" s="5"/>
      <c r="Y149" s="8"/>
      <c r="Z149" s="8"/>
    </row>
    <row r="150" spans="1:26" ht="15.75" customHeight="1">
      <c r="A150" s="5"/>
      <c r="B150" s="5"/>
      <c r="C150" s="6"/>
      <c r="D150" s="7"/>
      <c r="E150" s="7"/>
      <c r="F150" s="7"/>
      <c r="G150" s="5"/>
      <c r="H150" s="5"/>
      <c r="I150" s="5"/>
      <c r="J150" s="5"/>
      <c r="K150" s="5"/>
      <c r="L150" s="5"/>
      <c r="M150" s="5"/>
      <c r="N150" s="5"/>
      <c r="O150" s="5"/>
      <c r="P150" s="5"/>
      <c r="Q150" s="5"/>
      <c r="R150" s="5"/>
      <c r="S150" s="5"/>
      <c r="T150" s="5"/>
      <c r="U150" s="5"/>
      <c r="V150" s="5"/>
      <c r="W150" s="5"/>
      <c r="X150" s="5"/>
      <c r="Y150" s="8"/>
      <c r="Z150" s="8"/>
    </row>
    <row r="151" spans="1:26" ht="15.75" customHeight="1">
      <c r="A151" s="5"/>
      <c r="B151" s="5"/>
      <c r="C151" s="6"/>
      <c r="D151" s="7"/>
      <c r="E151" s="7"/>
      <c r="F151" s="7"/>
      <c r="G151" s="5"/>
      <c r="H151" s="5"/>
      <c r="I151" s="5"/>
      <c r="J151" s="5"/>
      <c r="K151" s="5"/>
      <c r="L151" s="5"/>
      <c r="M151" s="5"/>
      <c r="N151" s="5"/>
      <c r="O151" s="5"/>
      <c r="P151" s="5"/>
      <c r="Q151" s="5"/>
      <c r="R151" s="5"/>
      <c r="S151" s="5"/>
      <c r="T151" s="5"/>
      <c r="U151" s="5"/>
      <c r="V151" s="5"/>
      <c r="W151" s="5"/>
      <c r="X151" s="5"/>
      <c r="Y151" s="8"/>
      <c r="Z151" s="8"/>
    </row>
    <row r="152" spans="1:26" ht="15.75" customHeight="1">
      <c r="A152" s="5"/>
      <c r="B152" s="5"/>
      <c r="C152" s="6"/>
      <c r="D152" s="7"/>
      <c r="E152" s="7"/>
      <c r="F152" s="7"/>
      <c r="G152" s="5"/>
      <c r="H152" s="5"/>
      <c r="I152" s="5"/>
      <c r="J152" s="5"/>
      <c r="K152" s="5"/>
      <c r="L152" s="5"/>
      <c r="M152" s="5"/>
      <c r="N152" s="5"/>
      <c r="O152" s="5"/>
      <c r="P152" s="5"/>
      <c r="Q152" s="5"/>
      <c r="R152" s="5"/>
      <c r="S152" s="5"/>
      <c r="T152" s="5"/>
      <c r="U152" s="5"/>
      <c r="V152" s="5"/>
      <c r="W152" s="5"/>
      <c r="X152" s="5"/>
      <c r="Y152" s="8"/>
      <c r="Z152" s="8"/>
    </row>
    <row r="153" spans="1:26" ht="15.75" customHeight="1">
      <c r="A153" s="5"/>
      <c r="B153" s="5"/>
      <c r="C153" s="6"/>
      <c r="D153" s="7"/>
      <c r="E153" s="7"/>
      <c r="F153" s="7"/>
      <c r="G153" s="5"/>
      <c r="H153" s="5"/>
      <c r="I153" s="5"/>
      <c r="J153" s="5"/>
      <c r="K153" s="5"/>
      <c r="L153" s="5"/>
      <c r="M153" s="5"/>
      <c r="N153" s="5"/>
      <c r="O153" s="5"/>
      <c r="P153" s="5"/>
      <c r="Q153" s="5"/>
      <c r="R153" s="5"/>
      <c r="S153" s="5"/>
      <c r="T153" s="5"/>
      <c r="U153" s="5"/>
      <c r="V153" s="5"/>
      <c r="W153" s="5"/>
      <c r="X153" s="5"/>
      <c r="Y153" s="8"/>
      <c r="Z153" s="8"/>
    </row>
    <row r="154" spans="1:26" ht="15.75" customHeight="1">
      <c r="A154" s="5"/>
      <c r="B154" s="5"/>
      <c r="C154" s="6"/>
      <c r="D154" s="7"/>
      <c r="E154" s="7"/>
      <c r="F154" s="7"/>
      <c r="G154" s="5"/>
      <c r="H154" s="5"/>
      <c r="I154" s="5"/>
      <c r="J154" s="5"/>
      <c r="K154" s="5"/>
      <c r="L154" s="5"/>
      <c r="M154" s="5"/>
      <c r="N154" s="5"/>
      <c r="O154" s="5"/>
      <c r="P154" s="5"/>
      <c r="Q154" s="5"/>
      <c r="R154" s="5"/>
      <c r="S154" s="5"/>
      <c r="T154" s="5"/>
      <c r="U154" s="5"/>
      <c r="V154" s="5"/>
      <c r="W154" s="5"/>
      <c r="X154" s="5"/>
      <c r="Y154" s="8"/>
      <c r="Z154" s="8"/>
    </row>
    <row r="155" spans="1:26" ht="15.75" customHeight="1">
      <c r="A155" s="5"/>
      <c r="B155" s="5"/>
      <c r="C155" s="6"/>
      <c r="D155" s="7"/>
      <c r="E155" s="7"/>
      <c r="F155" s="7"/>
      <c r="G155" s="5"/>
      <c r="H155" s="5"/>
      <c r="I155" s="5"/>
      <c r="J155" s="5"/>
      <c r="K155" s="5"/>
      <c r="L155" s="5"/>
      <c r="M155" s="5"/>
      <c r="N155" s="5"/>
      <c r="O155" s="5"/>
      <c r="P155" s="5"/>
      <c r="Q155" s="5"/>
      <c r="R155" s="5"/>
      <c r="S155" s="5"/>
      <c r="T155" s="5"/>
      <c r="U155" s="5"/>
      <c r="V155" s="5"/>
      <c r="W155" s="5"/>
      <c r="X155" s="5"/>
      <c r="Y155" s="8"/>
      <c r="Z155" s="8"/>
    </row>
    <row r="156" spans="1:26" ht="15.75" customHeight="1">
      <c r="A156" s="5"/>
      <c r="B156" s="5"/>
      <c r="C156" s="6"/>
      <c r="D156" s="7"/>
      <c r="E156" s="7"/>
      <c r="F156" s="7"/>
      <c r="G156" s="5"/>
      <c r="H156" s="5"/>
      <c r="I156" s="5"/>
      <c r="J156" s="5"/>
      <c r="K156" s="5"/>
      <c r="L156" s="5"/>
      <c r="M156" s="5"/>
      <c r="N156" s="5"/>
      <c r="O156" s="5"/>
      <c r="P156" s="5"/>
      <c r="Q156" s="5"/>
      <c r="R156" s="5"/>
      <c r="S156" s="5"/>
      <c r="T156" s="5"/>
      <c r="U156" s="5"/>
      <c r="V156" s="5"/>
      <c r="W156" s="5"/>
      <c r="X156" s="5"/>
      <c r="Y156" s="8"/>
      <c r="Z156" s="8"/>
    </row>
    <row r="157" spans="1:26" ht="15.75" customHeight="1">
      <c r="A157" s="5"/>
      <c r="B157" s="5"/>
      <c r="C157" s="6"/>
      <c r="D157" s="7"/>
      <c r="E157" s="7"/>
      <c r="F157" s="7"/>
      <c r="G157" s="5"/>
      <c r="H157" s="5"/>
      <c r="I157" s="5"/>
      <c r="J157" s="5"/>
      <c r="K157" s="5"/>
      <c r="L157" s="5"/>
      <c r="M157" s="5"/>
      <c r="N157" s="5"/>
      <c r="O157" s="5"/>
      <c r="P157" s="5"/>
      <c r="Q157" s="5"/>
      <c r="R157" s="5"/>
      <c r="S157" s="5"/>
      <c r="T157" s="5"/>
      <c r="U157" s="5"/>
      <c r="V157" s="5"/>
      <c r="W157" s="5"/>
      <c r="X157" s="5"/>
      <c r="Y157" s="8"/>
      <c r="Z157" s="8"/>
    </row>
    <row r="158" spans="1:26" ht="15.75" customHeight="1">
      <c r="A158" s="5"/>
      <c r="B158" s="5"/>
      <c r="C158" s="6"/>
      <c r="D158" s="7"/>
      <c r="E158" s="7"/>
      <c r="F158" s="7"/>
      <c r="G158" s="5"/>
      <c r="H158" s="5"/>
      <c r="I158" s="5"/>
      <c r="J158" s="5"/>
      <c r="K158" s="5"/>
      <c r="L158" s="5"/>
      <c r="M158" s="5"/>
      <c r="N158" s="5"/>
      <c r="O158" s="5"/>
      <c r="P158" s="5"/>
      <c r="Q158" s="5"/>
      <c r="R158" s="5"/>
      <c r="S158" s="5"/>
      <c r="T158" s="5"/>
      <c r="U158" s="5"/>
      <c r="V158" s="5"/>
      <c r="W158" s="5"/>
      <c r="X158" s="5"/>
      <c r="Y158" s="8"/>
      <c r="Z158" s="8"/>
    </row>
    <row r="159" spans="1:26" ht="15.75" customHeight="1">
      <c r="A159" s="5"/>
      <c r="B159" s="5"/>
      <c r="C159" s="6"/>
      <c r="D159" s="7"/>
      <c r="E159" s="7"/>
      <c r="F159" s="7"/>
      <c r="G159" s="5"/>
      <c r="H159" s="5"/>
      <c r="I159" s="5"/>
      <c r="J159" s="5"/>
      <c r="K159" s="5"/>
      <c r="L159" s="5"/>
      <c r="M159" s="5"/>
      <c r="N159" s="5"/>
      <c r="O159" s="5"/>
      <c r="P159" s="5"/>
      <c r="Q159" s="5"/>
      <c r="R159" s="5"/>
      <c r="S159" s="5"/>
      <c r="T159" s="5"/>
      <c r="U159" s="5"/>
      <c r="V159" s="5"/>
      <c r="W159" s="5"/>
      <c r="X159" s="5"/>
      <c r="Y159" s="8"/>
      <c r="Z159" s="8"/>
    </row>
    <row r="160" spans="1:26" ht="15.75" customHeight="1">
      <c r="A160" s="5"/>
      <c r="B160" s="5"/>
      <c r="C160" s="6"/>
      <c r="D160" s="7"/>
      <c r="E160" s="7"/>
      <c r="F160" s="7"/>
      <c r="G160" s="5"/>
      <c r="H160" s="5"/>
      <c r="I160" s="5"/>
      <c r="J160" s="5"/>
      <c r="K160" s="5"/>
      <c r="L160" s="5"/>
      <c r="M160" s="5"/>
      <c r="N160" s="5"/>
      <c r="O160" s="5"/>
      <c r="P160" s="5"/>
      <c r="Q160" s="5"/>
      <c r="R160" s="5"/>
      <c r="S160" s="5"/>
      <c r="T160" s="5"/>
      <c r="U160" s="5"/>
      <c r="V160" s="5"/>
      <c r="W160" s="5"/>
      <c r="X160" s="5"/>
      <c r="Y160" s="8"/>
      <c r="Z160" s="8"/>
    </row>
    <row r="161" spans="1:26" ht="15.75" customHeight="1">
      <c r="A161" s="5"/>
      <c r="B161" s="5"/>
      <c r="C161" s="6"/>
      <c r="D161" s="7"/>
      <c r="E161" s="7"/>
      <c r="F161" s="7"/>
      <c r="G161" s="5"/>
      <c r="H161" s="5"/>
      <c r="I161" s="5"/>
      <c r="J161" s="5"/>
      <c r="K161" s="5"/>
      <c r="L161" s="5"/>
      <c r="M161" s="5"/>
      <c r="N161" s="5"/>
      <c r="O161" s="5"/>
      <c r="P161" s="5"/>
      <c r="Q161" s="5"/>
      <c r="R161" s="5"/>
      <c r="S161" s="5"/>
      <c r="T161" s="5"/>
      <c r="U161" s="5"/>
      <c r="V161" s="5"/>
      <c r="W161" s="5"/>
      <c r="X161" s="5"/>
      <c r="Y161" s="8"/>
      <c r="Z161" s="8"/>
    </row>
    <row r="162" spans="1:26" ht="15.75" customHeight="1">
      <c r="A162" s="5"/>
      <c r="B162" s="5"/>
      <c r="C162" s="6"/>
      <c r="D162" s="7"/>
      <c r="E162" s="7"/>
      <c r="F162" s="7"/>
      <c r="G162" s="5"/>
      <c r="H162" s="5"/>
      <c r="I162" s="5"/>
      <c r="J162" s="5"/>
      <c r="K162" s="5"/>
      <c r="L162" s="5"/>
      <c r="M162" s="5"/>
      <c r="N162" s="5"/>
      <c r="O162" s="5"/>
      <c r="P162" s="5"/>
      <c r="Q162" s="5"/>
      <c r="R162" s="5"/>
      <c r="S162" s="5"/>
      <c r="T162" s="5"/>
      <c r="U162" s="5"/>
      <c r="V162" s="5"/>
      <c r="W162" s="5"/>
      <c r="X162" s="5"/>
      <c r="Y162" s="8"/>
      <c r="Z162" s="8"/>
    </row>
    <row r="163" spans="1:26" ht="15.75" customHeight="1">
      <c r="A163" s="5"/>
      <c r="B163" s="5"/>
      <c r="C163" s="6"/>
      <c r="D163" s="7"/>
      <c r="E163" s="7"/>
      <c r="F163" s="7"/>
      <c r="G163" s="5"/>
      <c r="H163" s="5"/>
      <c r="I163" s="5"/>
      <c r="J163" s="5"/>
      <c r="K163" s="5"/>
      <c r="L163" s="5"/>
      <c r="M163" s="5"/>
      <c r="N163" s="5"/>
      <c r="O163" s="5"/>
      <c r="P163" s="5"/>
      <c r="Q163" s="5"/>
      <c r="R163" s="5"/>
      <c r="S163" s="5"/>
      <c r="T163" s="5"/>
      <c r="U163" s="5"/>
      <c r="V163" s="5"/>
      <c r="W163" s="5"/>
      <c r="X163" s="5"/>
      <c r="Y163" s="8"/>
      <c r="Z163" s="8"/>
    </row>
    <row r="164" spans="1:26" ht="15.75" customHeight="1">
      <c r="A164" s="5"/>
      <c r="B164" s="5"/>
      <c r="C164" s="6"/>
      <c r="D164" s="7"/>
      <c r="E164" s="7"/>
      <c r="F164" s="7"/>
      <c r="G164" s="5"/>
      <c r="H164" s="5"/>
      <c r="I164" s="5"/>
      <c r="J164" s="5"/>
      <c r="K164" s="5"/>
      <c r="L164" s="5"/>
      <c r="M164" s="5"/>
      <c r="N164" s="5"/>
      <c r="O164" s="5"/>
      <c r="P164" s="5"/>
      <c r="Q164" s="5"/>
      <c r="R164" s="5"/>
      <c r="S164" s="5"/>
      <c r="T164" s="5"/>
      <c r="U164" s="5"/>
      <c r="V164" s="5"/>
      <c r="W164" s="5"/>
      <c r="X164" s="5"/>
      <c r="Y164" s="8"/>
      <c r="Z164" s="8"/>
    </row>
    <row r="165" spans="1:26" ht="15.75" customHeight="1">
      <c r="A165" s="5"/>
      <c r="B165" s="5"/>
      <c r="C165" s="6"/>
      <c r="D165" s="7"/>
      <c r="E165" s="7"/>
      <c r="F165" s="7"/>
      <c r="G165" s="5"/>
      <c r="H165" s="5"/>
      <c r="I165" s="5"/>
      <c r="J165" s="5"/>
      <c r="K165" s="5"/>
      <c r="L165" s="5"/>
      <c r="M165" s="5"/>
      <c r="N165" s="5"/>
      <c r="O165" s="5"/>
      <c r="P165" s="5"/>
      <c r="Q165" s="5"/>
      <c r="R165" s="5"/>
      <c r="S165" s="5"/>
      <c r="T165" s="5"/>
      <c r="U165" s="5"/>
      <c r="V165" s="5"/>
      <c r="W165" s="5"/>
      <c r="X165" s="5"/>
      <c r="Y165" s="8"/>
      <c r="Z165" s="8"/>
    </row>
    <row r="166" spans="1:26" ht="15.75" customHeight="1">
      <c r="A166" s="5"/>
      <c r="B166" s="5"/>
      <c r="C166" s="6"/>
      <c r="D166" s="7"/>
      <c r="E166" s="7"/>
      <c r="F166" s="7"/>
      <c r="G166" s="5"/>
      <c r="H166" s="5"/>
      <c r="I166" s="5"/>
      <c r="J166" s="5"/>
      <c r="K166" s="5"/>
      <c r="L166" s="5"/>
      <c r="M166" s="5"/>
      <c r="N166" s="5"/>
      <c r="O166" s="5"/>
      <c r="P166" s="5"/>
      <c r="Q166" s="5"/>
      <c r="R166" s="5"/>
      <c r="S166" s="5"/>
      <c r="T166" s="5"/>
      <c r="U166" s="5"/>
      <c r="V166" s="5"/>
      <c r="W166" s="5"/>
      <c r="X166" s="5"/>
      <c r="Y166" s="8"/>
      <c r="Z166" s="8"/>
    </row>
    <row r="167" spans="1:26" ht="15.75" customHeight="1">
      <c r="A167" s="5"/>
      <c r="B167" s="5"/>
      <c r="C167" s="6"/>
      <c r="D167" s="7"/>
      <c r="E167" s="7"/>
      <c r="F167" s="7"/>
      <c r="G167" s="5"/>
      <c r="H167" s="5"/>
      <c r="I167" s="5"/>
      <c r="J167" s="5"/>
      <c r="K167" s="5"/>
      <c r="L167" s="5"/>
      <c r="M167" s="5"/>
      <c r="N167" s="5"/>
      <c r="O167" s="5"/>
      <c r="P167" s="5"/>
      <c r="Q167" s="5"/>
      <c r="R167" s="5"/>
      <c r="S167" s="5"/>
      <c r="T167" s="5"/>
      <c r="U167" s="5"/>
      <c r="V167" s="5"/>
      <c r="W167" s="5"/>
      <c r="X167" s="5"/>
      <c r="Y167" s="8"/>
      <c r="Z167" s="8"/>
    </row>
    <row r="168" spans="1:26" ht="15.75" customHeight="1">
      <c r="A168" s="5"/>
      <c r="B168" s="5"/>
      <c r="C168" s="6"/>
      <c r="D168" s="7"/>
      <c r="E168" s="7"/>
      <c r="F168" s="7"/>
      <c r="G168" s="5"/>
      <c r="H168" s="5"/>
      <c r="I168" s="5"/>
      <c r="J168" s="5"/>
      <c r="K168" s="5"/>
      <c r="L168" s="5"/>
      <c r="M168" s="5"/>
      <c r="N168" s="5"/>
      <c r="O168" s="5"/>
      <c r="P168" s="5"/>
      <c r="Q168" s="5"/>
      <c r="R168" s="5"/>
      <c r="S168" s="5"/>
      <c r="T168" s="5"/>
      <c r="U168" s="5"/>
      <c r="V168" s="5"/>
      <c r="W168" s="5"/>
      <c r="X168" s="5"/>
      <c r="Y168" s="8"/>
      <c r="Z168" s="8"/>
    </row>
    <row r="169" spans="1:26" ht="15.75" customHeight="1">
      <c r="A169" s="5"/>
      <c r="B169" s="5"/>
      <c r="C169" s="6"/>
      <c r="D169" s="7"/>
      <c r="E169" s="7"/>
      <c r="F169" s="7"/>
      <c r="G169" s="5"/>
      <c r="H169" s="5"/>
      <c r="I169" s="5"/>
      <c r="J169" s="5"/>
      <c r="K169" s="5"/>
      <c r="L169" s="5"/>
      <c r="M169" s="5"/>
      <c r="N169" s="5"/>
      <c r="O169" s="5"/>
      <c r="P169" s="5"/>
      <c r="Q169" s="5"/>
      <c r="R169" s="5"/>
      <c r="S169" s="5"/>
      <c r="T169" s="5"/>
      <c r="U169" s="5"/>
      <c r="V169" s="5"/>
      <c r="W169" s="5"/>
      <c r="X169" s="5"/>
      <c r="Y169" s="8"/>
      <c r="Z169" s="8"/>
    </row>
    <row r="170" spans="1:26" ht="15.75" customHeight="1">
      <c r="A170" s="5"/>
      <c r="B170" s="5"/>
      <c r="C170" s="6"/>
      <c r="D170" s="7"/>
      <c r="E170" s="7"/>
      <c r="F170" s="7"/>
      <c r="G170" s="5"/>
      <c r="H170" s="5"/>
      <c r="I170" s="5"/>
      <c r="J170" s="5"/>
      <c r="K170" s="5"/>
      <c r="L170" s="5"/>
      <c r="M170" s="5"/>
      <c r="N170" s="5"/>
      <c r="O170" s="5"/>
      <c r="P170" s="5"/>
      <c r="Q170" s="5"/>
      <c r="R170" s="5"/>
      <c r="S170" s="5"/>
      <c r="T170" s="5"/>
      <c r="U170" s="5"/>
      <c r="V170" s="5"/>
      <c r="W170" s="5"/>
      <c r="X170" s="5"/>
      <c r="Y170" s="8"/>
      <c r="Z170" s="8"/>
    </row>
    <row r="171" spans="1:26" ht="15.75" customHeight="1">
      <c r="A171" s="5"/>
      <c r="B171" s="5"/>
      <c r="C171" s="6"/>
      <c r="D171" s="7"/>
      <c r="E171" s="7"/>
      <c r="F171" s="7"/>
      <c r="G171" s="5"/>
      <c r="H171" s="5"/>
      <c r="I171" s="5"/>
      <c r="J171" s="5"/>
      <c r="K171" s="5"/>
      <c r="L171" s="5"/>
      <c r="M171" s="5"/>
      <c r="N171" s="5"/>
      <c r="O171" s="5"/>
      <c r="P171" s="5"/>
      <c r="Q171" s="5"/>
      <c r="R171" s="5"/>
      <c r="S171" s="5"/>
      <c r="T171" s="5"/>
      <c r="U171" s="5"/>
      <c r="V171" s="5"/>
      <c r="W171" s="5"/>
      <c r="X171" s="5"/>
      <c r="Y171" s="8"/>
      <c r="Z171" s="8"/>
    </row>
    <row r="172" spans="1:26" ht="15.75" customHeight="1">
      <c r="A172" s="5"/>
      <c r="B172" s="5"/>
      <c r="C172" s="6"/>
      <c r="D172" s="7"/>
      <c r="E172" s="7"/>
      <c r="F172" s="7"/>
      <c r="G172" s="5"/>
      <c r="H172" s="5"/>
      <c r="I172" s="5"/>
      <c r="J172" s="5"/>
      <c r="K172" s="5"/>
      <c r="L172" s="5"/>
      <c r="M172" s="5"/>
      <c r="N172" s="5"/>
      <c r="O172" s="5"/>
      <c r="P172" s="5"/>
      <c r="Q172" s="5"/>
      <c r="R172" s="5"/>
      <c r="S172" s="5"/>
      <c r="T172" s="5"/>
      <c r="U172" s="5"/>
      <c r="V172" s="5"/>
      <c r="W172" s="5"/>
      <c r="X172" s="5"/>
      <c r="Y172" s="8"/>
      <c r="Z172" s="8"/>
    </row>
    <row r="173" spans="1:26" ht="15.75" customHeight="1">
      <c r="A173" s="5"/>
      <c r="B173" s="5"/>
      <c r="C173" s="6"/>
      <c r="D173" s="7"/>
      <c r="E173" s="7"/>
      <c r="F173" s="7"/>
      <c r="G173" s="5"/>
      <c r="H173" s="5"/>
      <c r="I173" s="5"/>
      <c r="J173" s="5"/>
      <c r="K173" s="5"/>
      <c r="L173" s="5"/>
      <c r="M173" s="5"/>
      <c r="N173" s="5"/>
      <c r="O173" s="5"/>
      <c r="P173" s="5"/>
      <c r="Q173" s="5"/>
      <c r="R173" s="5"/>
      <c r="S173" s="5"/>
      <c r="T173" s="5"/>
      <c r="U173" s="5"/>
      <c r="V173" s="5"/>
      <c r="W173" s="5"/>
      <c r="X173" s="5"/>
      <c r="Y173" s="8"/>
      <c r="Z173" s="8"/>
    </row>
    <row r="174" spans="1:26" ht="15.75" customHeight="1">
      <c r="A174" s="5"/>
      <c r="B174" s="5"/>
      <c r="C174" s="6"/>
      <c r="D174" s="7"/>
      <c r="E174" s="7"/>
      <c r="F174" s="7"/>
      <c r="G174" s="5"/>
      <c r="H174" s="5"/>
      <c r="I174" s="5"/>
      <c r="J174" s="5"/>
      <c r="K174" s="5"/>
      <c r="L174" s="5"/>
      <c r="M174" s="5"/>
      <c r="N174" s="5"/>
      <c r="O174" s="5"/>
      <c r="P174" s="5"/>
      <c r="Q174" s="5"/>
      <c r="R174" s="5"/>
      <c r="S174" s="5"/>
      <c r="T174" s="5"/>
      <c r="U174" s="5"/>
      <c r="V174" s="5"/>
      <c r="W174" s="5"/>
      <c r="X174" s="5"/>
      <c r="Y174" s="8"/>
      <c r="Z174" s="8"/>
    </row>
    <row r="175" spans="1:26" ht="15.75" customHeight="1">
      <c r="A175" s="5"/>
      <c r="B175" s="5"/>
      <c r="C175" s="6"/>
      <c r="D175" s="7"/>
      <c r="E175" s="7"/>
      <c r="F175" s="7"/>
      <c r="G175" s="5"/>
      <c r="H175" s="5"/>
      <c r="I175" s="5"/>
      <c r="J175" s="5"/>
      <c r="K175" s="5"/>
      <c r="L175" s="5"/>
      <c r="M175" s="5"/>
      <c r="N175" s="5"/>
      <c r="O175" s="5"/>
      <c r="P175" s="5"/>
      <c r="Q175" s="5"/>
      <c r="R175" s="5"/>
      <c r="S175" s="5"/>
      <c r="T175" s="5"/>
      <c r="U175" s="5"/>
      <c r="V175" s="5"/>
      <c r="W175" s="5"/>
      <c r="X175" s="5"/>
      <c r="Y175" s="8"/>
      <c r="Z175" s="8"/>
    </row>
    <row r="176" spans="1:26" ht="15.75" customHeight="1">
      <c r="A176" s="5"/>
      <c r="B176" s="5"/>
      <c r="C176" s="6"/>
      <c r="D176" s="7"/>
      <c r="E176" s="7"/>
      <c r="F176" s="7"/>
      <c r="G176" s="5"/>
      <c r="H176" s="5"/>
      <c r="I176" s="5"/>
      <c r="J176" s="5"/>
      <c r="K176" s="5"/>
      <c r="L176" s="5"/>
      <c r="M176" s="5"/>
      <c r="N176" s="5"/>
      <c r="O176" s="5"/>
      <c r="P176" s="5"/>
      <c r="Q176" s="5"/>
      <c r="R176" s="5"/>
      <c r="S176" s="5"/>
      <c r="T176" s="5"/>
      <c r="U176" s="5"/>
      <c r="V176" s="5"/>
      <c r="W176" s="5"/>
      <c r="X176" s="5"/>
      <c r="Y176" s="8"/>
      <c r="Z176" s="8"/>
    </row>
    <row r="177" spans="1:26" ht="15.75" customHeight="1">
      <c r="A177" s="5"/>
      <c r="B177" s="5"/>
      <c r="C177" s="6"/>
      <c r="D177" s="7"/>
      <c r="E177" s="7"/>
      <c r="F177" s="7"/>
      <c r="G177" s="5"/>
      <c r="H177" s="5"/>
      <c r="I177" s="5"/>
      <c r="J177" s="5"/>
      <c r="K177" s="5"/>
      <c r="L177" s="5"/>
      <c r="M177" s="5"/>
      <c r="N177" s="5"/>
      <c r="O177" s="5"/>
      <c r="P177" s="5"/>
      <c r="Q177" s="5"/>
      <c r="R177" s="5"/>
      <c r="S177" s="5"/>
      <c r="T177" s="5"/>
      <c r="U177" s="5"/>
      <c r="V177" s="5"/>
      <c r="W177" s="5"/>
      <c r="X177" s="5"/>
      <c r="Y177" s="8"/>
      <c r="Z177" s="8"/>
    </row>
    <row r="178" spans="1:26" ht="15.75" customHeight="1">
      <c r="A178" s="5"/>
      <c r="B178" s="5"/>
      <c r="C178" s="6"/>
      <c r="D178" s="7"/>
      <c r="E178" s="7"/>
      <c r="F178" s="7"/>
      <c r="G178" s="5"/>
      <c r="H178" s="5"/>
      <c r="I178" s="5"/>
      <c r="J178" s="5"/>
      <c r="K178" s="5"/>
      <c r="L178" s="5"/>
      <c r="M178" s="5"/>
      <c r="N178" s="5"/>
      <c r="O178" s="5"/>
      <c r="P178" s="5"/>
      <c r="Q178" s="5"/>
      <c r="R178" s="5"/>
      <c r="S178" s="5"/>
      <c r="T178" s="5"/>
      <c r="U178" s="5"/>
      <c r="V178" s="5"/>
      <c r="W178" s="5"/>
      <c r="X178" s="5"/>
      <c r="Y178" s="8"/>
      <c r="Z178" s="8"/>
    </row>
    <row r="179" spans="1:26" ht="15.75" customHeight="1">
      <c r="A179" s="5"/>
      <c r="B179" s="5"/>
      <c r="C179" s="6"/>
      <c r="D179" s="7"/>
      <c r="E179" s="7"/>
      <c r="F179" s="7"/>
      <c r="G179" s="5"/>
      <c r="H179" s="5"/>
      <c r="I179" s="5"/>
      <c r="J179" s="5"/>
      <c r="K179" s="5"/>
      <c r="L179" s="5"/>
      <c r="M179" s="5"/>
      <c r="N179" s="5"/>
      <c r="O179" s="5"/>
      <c r="P179" s="5"/>
      <c r="Q179" s="5"/>
      <c r="R179" s="5"/>
      <c r="S179" s="5"/>
      <c r="T179" s="5"/>
      <c r="U179" s="5"/>
      <c r="V179" s="5"/>
      <c r="W179" s="5"/>
      <c r="X179" s="5"/>
      <c r="Y179" s="8"/>
      <c r="Z179" s="8"/>
    </row>
    <row r="180" spans="1:26" ht="15.75" customHeight="1">
      <c r="A180" s="5"/>
      <c r="B180" s="5"/>
      <c r="C180" s="6"/>
      <c r="D180" s="7"/>
      <c r="E180" s="7"/>
      <c r="F180" s="7"/>
      <c r="G180" s="5"/>
      <c r="H180" s="5"/>
      <c r="I180" s="5"/>
      <c r="J180" s="5"/>
      <c r="K180" s="5"/>
      <c r="L180" s="5"/>
      <c r="M180" s="5"/>
      <c r="N180" s="5"/>
      <c r="O180" s="5"/>
      <c r="P180" s="5"/>
      <c r="Q180" s="5"/>
      <c r="R180" s="5"/>
      <c r="S180" s="5"/>
      <c r="T180" s="5"/>
      <c r="U180" s="5"/>
      <c r="V180" s="5"/>
      <c r="W180" s="5"/>
      <c r="X180" s="5"/>
      <c r="Y180" s="8"/>
      <c r="Z180" s="8"/>
    </row>
    <row r="181" spans="1:26" ht="15.75" customHeight="1">
      <c r="A181" s="5"/>
      <c r="B181" s="5"/>
      <c r="C181" s="6"/>
      <c r="D181" s="7"/>
      <c r="E181" s="7"/>
      <c r="F181" s="7"/>
      <c r="G181" s="5"/>
      <c r="H181" s="5"/>
      <c r="I181" s="5"/>
      <c r="J181" s="5"/>
      <c r="K181" s="5"/>
      <c r="L181" s="5"/>
      <c r="M181" s="5"/>
      <c r="N181" s="5"/>
      <c r="O181" s="5"/>
      <c r="P181" s="5"/>
      <c r="Q181" s="5"/>
      <c r="R181" s="5"/>
      <c r="S181" s="5"/>
      <c r="T181" s="5"/>
      <c r="U181" s="5"/>
      <c r="V181" s="5"/>
      <c r="W181" s="5"/>
      <c r="X181" s="5"/>
      <c r="Y181" s="8"/>
      <c r="Z181" s="8"/>
    </row>
    <row r="182" spans="1:26" ht="15.75" customHeight="1">
      <c r="A182" s="5"/>
      <c r="B182" s="5"/>
      <c r="C182" s="6"/>
      <c r="D182" s="7"/>
      <c r="E182" s="7"/>
      <c r="F182" s="7"/>
      <c r="G182" s="5"/>
      <c r="H182" s="5"/>
      <c r="I182" s="5"/>
      <c r="J182" s="5"/>
      <c r="K182" s="5"/>
      <c r="L182" s="5"/>
      <c r="M182" s="5"/>
      <c r="N182" s="5"/>
      <c r="O182" s="5"/>
      <c r="P182" s="5"/>
      <c r="Q182" s="5"/>
      <c r="R182" s="5"/>
      <c r="S182" s="5"/>
      <c r="T182" s="5"/>
      <c r="U182" s="5"/>
      <c r="V182" s="5"/>
      <c r="W182" s="5"/>
      <c r="X182" s="5"/>
      <c r="Y182" s="8"/>
      <c r="Z182" s="8"/>
    </row>
    <row r="183" spans="1:26" ht="15.75" customHeight="1">
      <c r="A183" s="5"/>
      <c r="B183" s="5"/>
      <c r="C183" s="6"/>
      <c r="D183" s="7"/>
      <c r="E183" s="7"/>
      <c r="F183" s="7"/>
      <c r="G183" s="5"/>
      <c r="H183" s="5"/>
      <c r="I183" s="5"/>
      <c r="J183" s="5"/>
      <c r="K183" s="5"/>
      <c r="L183" s="5"/>
      <c r="M183" s="5"/>
      <c r="N183" s="5"/>
      <c r="O183" s="5"/>
      <c r="P183" s="5"/>
      <c r="Q183" s="5"/>
      <c r="R183" s="5"/>
      <c r="S183" s="5"/>
      <c r="T183" s="5"/>
      <c r="U183" s="5"/>
      <c r="V183" s="5"/>
      <c r="W183" s="5"/>
      <c r="X183" s="5"/>
      <c r="Y183" s="8"/>
      <c r="Z183" s="8"/>
    </row>
    <row r="184" spans="1:26" ht="15.75" customHeight="1">
      <c r="A184" s="5"/>
      <c r="B184" s="5"/>
      <c r="C184" s="6"/>
      <c r="D184" s="7"/>
      <c r="E184" s="7"/>
      <c r="F184" s="7"/>
      <c r="G184" s="5"/>
      <c r="H184" s="5"/>
      <c r="I184" s="5"/>
      <c r="J184" s="5"/>
      <c r="K184" s="5"/>
      <c r="L184" s="5"/>
      <c r="M184" s="5"/>
      <c r="N184" s="5"/>
      <c r="O184" s="5"/>
      <c r="P184" s="5"/>
      <c r="Q184" s="5"/>
      <c r="R184" s="5"/>
      <c r="S184" s="5"/>
      <c r="T184" s="5"/>
      <c r="U184" s="5"/>
      <c r="V184" s="5"/>
      <c r="W184" s="5"/>
      <c r="X184" s="5"/>
      <c r="Y184" s="8"/>
      <c r="Z184" s="8"/>
    </row>
    <row r="185" spans="1:26" ht="15.75" customHeight="1">
      <c r="A185" s="5"/>
      <c r="B185" s="5"/>
      <c r="C185" s="6"/>
      <c r="D185" s="7"/>
      <c r="E185" s="7"/>
      <c r="F185" s="7"/>
      <c r="G185" s="5"/>
      <c r="H185" s="5"/>
      <c r="I185" s="5"/>
      <c r="J185" s="5"/>
      <c r="K185" s="5"/>
      <c r="L185" s="5"/>
      <c r="M185" s="5"/>
      <c r="N185" s="5"/>
      <c r="O185" s="5"/>
      <c r="P185" s="5"/>
      <c r="Q185" s="5"/>
      <c r="R185" s="5"/>
      <c r="S185" s="5"/>
      <c r="T185" s="5"/>
      <c r="U185" s="5"/>
      <c r="V185" s="5"/>
      <c r="W185" s="5"/>
      <c r="X185" s="5"/>
      <c r="Y185" s="8"/>
      <c r="Z185" s="8"/>
    </row>
    <row r="186" spans="1:26" ht="15.75" customHeight="1">
      <c r="A186" s="5"/>
      <c r="B186" s="5"/>
      <c r="C186" s="6"/>
      <c r="D186" s="7"/>
      <c r="E186" s="7"/>
      <c r="F186" s="7"/>
      <c r="G186" s="5"/>
      <c r="H186" s="5"/>
      <c r="I186" s="5"/>
      <c r="J186" s="5"/>
      <c r="K186" s="5"/>
      <c r="L186" s="5"/>
      <c r="M186" s="5"/>
      <c r="N186" s="5"/>
      <c r="O186" s="5"/>
      <c r="P186" s="5"/>
      <c r="Q186" s="5"/>
      <c r="R186" s="5"/>
      <c r="S186" s="5"/>
      <c r="T186" s="5"/>
      <c r="U186" s="5"/>
      <c r="V186" s="5"/>
      <c r="W186" s="5"/>
      <c r="X186" s="5"/>
      <c r="Y186" s="8"/>
      <c r="Z186" s="8"/>
    </row>
    <row r="187" spans="1:26" ht="15.75" customHeight="1">
      <c r="A187" s="5"/>
      <c r="B187" s="5"/>
      <c r="C187" s="6"/>
      <c r="D187" s="7"/>
      <c r="E187" s="7"/>
      <c r="F187" s="7"/>
      <c r="G187" s="5"/>
      <c r="H187" s="5"/>
      <c r="I187" s="5"/>
      <c r="J187" s="5"/>
      <c r="K187" s="5"/>
      <c r="L187" s="5"/>
      <c r="M187" s="5"/>
      <c r="N187" s="5"/>
      <c r="O187" s="5"/>
      <c r="P187" s="5"/>
      <c r="Q187" s="5"/>
      <c r="R187" s="5"/>
      <c r="S187" s="5"/>
      <c r="T187" s="5"/>
      <c r="U187" s="5"/>
      <c r="V187" s="5"/>
      <c r="W187" s="5"/>
      <c r="X187" s="5"/>
      <c r="Y187" s="8"/>
      <c r="Z187" s="8"/>
    </row>
    <row r="188" spans="1:26" ht="15.75" customHeight="1">
      <c r="A188" s="5"/>
      <c r="B188" s="5"/>
      <c r="C188" s="6"/>
      <c r="D188" s="7"/>
      <c r="E188" s="7"/>
      <c r="F188" s="7"/>
      <c r="G188" s="5"/>
      <c r="H188" s="5"/>
      <c r="I188" s="5"/>
      <c r="J188" s="5"/>
      <c r="K188" s="5"/>
      <c r="L188" s="5"/>
      <c r="M188" s="5"/>
      <c r="N188" s="5"/>
      <c r="O188" s="5"/>
      <c r="P188" s="5"/>
      <c r="Q188" s="5"/>
      <c r="R188" s="5"/>
      <c r="S188" s="5"/>
      <c r="T188" s="5"/>
      <c r="U188" s="5"/>
      <c r="V188" s="5"/>
      <c r="W188" s="5"/>
      <c r="X188" s="5"/>
      <c r="Y188" s="8"/>
      <c r="Z188" s="8"/>
    </row>
    <row r="189" spans="1:26" ht="15.75" customHeight="1">
      <c r="A189" s="5"/>
      <c r="B189" s="5"/>
      <c r="C189" s="6"/>
      <c r="D189" s="7"/>
      <c r="E189" s="7"/>
      <c r="F189" s="7"/>
      <c r="G189" s="5"/>
      <c r="H189" s="5"/>
      <c r="I189" s="5"/>
      <c r="J189" s="5"/>
      <c r="K189" s="5"/>
      <c r="L189" s="5"/>
      <c r="M189" s="5"/>
      <c r="N189" s="5"/>
      <c r="O189" s="5"/>
      <c r="P189" s="5"/>
      <c r="Q189" s="5"/>
      <c r="R189" s="5"/>
      <c r="S189" s="5"/>
      <c r="T189" s="5"/>
      <c r="U189" s="5"/>
      <c r="V189" s="5"/>
      <c r="W189" s="5"/>
      <c r="X189" s="5"/>
      <c r="Y189" s="8"/>
      <c r="Z189" s="8"/>
    </row>
    <row r="190" spans="1:26" ht="15.75" customHeight="1">
      <c r="A190" s="5"/>
      <c r="B190" s="5"/>
      <c r="C190" s="6"/>
      <c r="D190" s="7"/>
      <c r="E190" s="7"/>
      <c r="F190" s="7"/>
      <c r="G190" s="5"/>
      <c r="H190" s="5"/>
      <c r="I190" s="5"/>
      <c r="J190" s="5"/>
      <c r="K190" s="5"/>
      <c r="L190" s="5"/>
      <c r="M190" s="5"/>
      <c r="N190" s="5"/>
      <c r="O190" s="5"/>
      <c r="P190" s="5"/>
      <c r="Q190" s="5"/>
      <c r="R190" s="5"/>
      <c r="S190" s="5"/>
      <c r="T190" s="5"/>
      <c r="U190" s="5"/>
      <c r="V190" s="5"/>
      <c r="W190" s="5"/>
      <c r="X190" s="5"/>
      <c r="Y190" s="8"/>
      <c r="Z190" s="8"/>
    </row>
    <row r="191" spans="1:26" ht="15.75" customHeight="1">
      <c r="A191" s="5"/>
      <c r="B191" s="5"/>
      <c r="C191" s="6"/>
      <c r="D191" s="7"/>
      <c r="E191" s="7"/>
      <c r="F191" s="7"/>
      <c r="G191" s="5"/>
      <c r="H191" s="5"/>
      <c r="I191" s="5"/>
      <c r="J191" s="5"/>
      <c r="K191" s="5"/>
      <c r="L191" s="5"/>
      <c r="M191" s="5"/>
      <c r="N191" s="5"/>
      <c r="O191" s="5"/>
      <c r="P191" s="5"/>
      <c r="Q191" s="5"/>
      <c r="R191" s="5"/>
      <c r="S191" s="5"/>
      <c r="T191" s="5"/>
      <c r="U191" s="5"/>
      <c r="V191" s="5"/>
      <c r="W191" s="5"/>
      <c r="X191" s="5"/>
      <c r="Y191" s="8"/>
      <c r="Z191" s="8"/>
    </row>
    <row r="192" spans="1:26" ht="15.75" customHeight="1">
      <c r="A192" s="5"/>
      <c r="B192" s="5"/>
      <c r="C192" s="6"/>
      <c r="D192" s="7"/>
      <c r="E192" s="7"/>
      <c r="F192" s="7"/>
      <c r="G192" s="5"/>
      <c r="H192" s="5"/>
      <c r="I192" s="5"/>
      <c r="J192" s="5"/>
      <c r="K192" s="5"/>
      <c r="L192" s="5"/>
      <c r="M192" s="5"/>
      <c r="N192" s="5"/>
      <c r="O192" s="5"/>
      <c r="P192" s="5"/>
      <c r="Q192" s="5"/>
      <c r="R192" s="5"/>
      <c r="S192" s="5"/>
      <c r="T192" s="5"/>
      <c r="U192" s="5"/>
      <c r="V192" s="5"/>
      <c r="W192" s="5"/>
      <c r="X192" s="5"/>
      <c r="Y192" s="8"/>
      <c r="Z192" s="8"/>
    </row>
    <row r="193" spans="1:26" ht="15.75" customHeight="1">
      <c r="A193" s="5"/>
      <c r="B193" s="5"/>
      <c r="C193" s="6"/>
      <c r="D193" s="7"/>
      <c r="E193" s="7"/>
      <c r="F193" s="7"/>
      <c r="G193" s="5"/>
      <c r="H193" s="5"/>
      <c r="I193" s="5"/>
      <c r="J193" s="5"/>
      <c r="K193" s="5"/>
      <c r="L193" s="5"/>
      <c r="M193" s="5"/>
      <c r="N193" s="5"/>
      <c r="O193" s="5"/>
      <c r="P193" s="5"/>
      <c r="Q193" s="5"/>
      <c r="R193" s="5"/>
      <c r="S193" s="5"/>
      <c r="T193" s="5"/>
      <c r="U193" s="5"/>
      <c r="V193" s="5"/>
      <c r="W193" s="5"/>
      <c r="X193" s="5"/>
      <c r="Y193" s="8"/>
      <c r="Z193" s="8"/>
    </row>
    <row r="194" spans="1:26" ht="15.75" customHeight="1">
      <c r="A194" s="5"/>
      <c r="B194" s="5"/>
      <c r="C194" s="6"/>
      <c r="D194" s="7"/>
      <c r="E194" s="7"/>
      <c r="F194" s="7"/>
      <c r="G194" s="5"/>
      <c r="H194" s="5"/>
      <c r="I194" s="5"/>
      <c r="J194" s="5"/>
      <c r="K194" s="5"/>
      <c r="L194" s="5"/>
      <c r="M194" s="5"/>
      <c r="N194" s="5"/>
      <c r="O194" s="5"/>
      <c r="P194" s="5"/>
      <c r="Q194" s="5"/>
      <c r="R194" s="5"/>
      <c r="S194" s="5"/>
      <c r="T194" s="5"/>
      <c r="U194" s="5"/>
      <c r="V194" s="5"/>
      <c r="W194" s="5"/>
      <c r="X194" s="5"/>
      <c r="Y194" s="8"/>
      <c r="Z194" s="8"/>
    </row>
    <row r="195" spans="1:26" ht="15.75" customHeight="1">
      <c r="A195" s="5"/>
      <c r="B195" s="5"/>
      <c r="C195" s="6"/>
      <c r="D195" s="7"/>
      <c r="E195" s="7"/>
      <c r="F195" s="7"/>
      <c r="G195" s="5"/>
      <c r="H195" s="5"/>
      <c r="I195" s="5"/>
      <c r="J195" s="5"/>
      <c r="K195" s="5"/>
      <c r="L195" s="5"/>
      <c r="M195" s="5"/>
      <c r="N195" s="5"/>
      <c r="O195" s="5"/>
      <c r="P195" s="5"/>
      <c r="Q195" s="5"/>
      <c r="R195" s="5"/>
      <c r="S195" s="5"/>
      <c r="T195" s="5"/>
      <c r="U195" s="5"/>
      <c r="V195" s="5"/>
      <c r="W195" s="5"/>
      <c r="X195" s="5"/>
      <c r="Y195" s="8"/>
      <c r="Z195" s="8"/>
    </row>
    <row r="196" spans="1:26" ht="15.75" customHeight="1">
      <c r="A196" s="5"/>
      <c r="B196" s="5"/>
      <c r="C196" s="6"/>
      <c r="D196" s="7"/>
      <c r="E196" s="7"/>
      <c r="F196" s="7"/>
      <c r="G196" s="5"/>
      <c r="H196" s="5"/>
      <c r="I196" s="5"/>
      <c r="J196" s="5"/>
      <c r="K196" s="5"/>
      <c r="L196" s="5"/>
      <c r="M196" s="5"/>
      <c r="N196" s="5"/>
      <c r="O196" s="5"/>
      <c r="P196" s="5"/>
      <c r="Q196" s="5"/>
      <c r="R196" s="5"/>
      <c r="S196" s="5"/>
      <c r="T196" s="5"/>
      <c r="U196" s="5"/>
      <c r="V196" s="5"/>
      <c r="W196" s="5"/>
      <c r="X196" s="5"/>
      <c r="Y196" s="8"/>
      <c r="Z196" s="8"/>
    </row>
    <row r="197" spans="1:26" ht="15.75" customHeight="1">
      <c r="A197" s="5"/>
      <c r="B197" s="5"/>
      <c r="C197" s="6"/>
      <c r="D197" s="7"/>
      <c r="E197" s="7"/>
      <c r="F197" s="7"/>
      <c r="G197" s="5"/>
      <c r="H197" s="5"/>
      <c r="I197" s="5"/>
      <c r="J197" s="5"/>
      <c r="K197" s="5"/>
      <c r="L197" s="5"/>
      <c r="M197" s="5"/>
      <c r="N197" s="5"/>
      <c r="O197" s="5"/>
      <c r="P197" s="5"/>
      <c r="Q197" s="5"/>
      <c r="R197" s="5"/>
      <c r="S197" s="5"/>
      <c r="T197" s="5"/>
      <c r="U197" s="5"/>
      <c r="V197" s="5"/>
      <c r="W197" s="5"/>
      <c r="X197" s="5"/>
      <c r="Y197" s="8"/>
      <c r="Z197" s="8"/>
    </row>
    <row r="198" spans="1:26" ht="15.75" customHeight="1">
      <c r="A198" s="5"/>
      <c r="B198" s="5"/>
      <c r="C198" s="6"/>
      <c r="D198" s="7"/>
      <c r="E198" s="7"/>
      <c r="F198" s="7"/>
      <c r="G198" s="5"/>
      <c r="H198" s="5"/>
      <c r="I198" s="5"/>
      <c r="J198" s="5"/>
      <c r="K198" s="5"/>
      <c r="L198" s="5"/>
      <c r="M198" s="5"/>
      <c r="N198" s="5"/>
      <c r="O198" s="5"/>
      <c r="P198" s="5"/>
      <c r="Q198" s="5"/>
      <c r="R198" s="5"/>
      <c r="S198" s="5"/>
      <c r="T198" s="5"/>
      <c r="U198" s="5"/>
      <c r="V198" s="5"/>
      <c r="W198" s="5"/>
      <c r="X198" s="5"/>
      <c r="Y198" s="8"/>
      <c r="Z198" s="8"/>
    </row>
    <row r="199" spans="1:26" ht="15.75" customHeight="1">
      <c r="A199" s="5"/>
      <c r="B199" s="5"/>
      <c r="C199" s="6"/>
      <c r="D199" s="7"/>
      <c r="E199" s="7"/>
      <c r="F199" s="7"/>
      <c r="G199" s="5"/>
      <c r="H199" s="5"/>
      <c r="I199" s="5"/>
      <c r="J199" s="5"/>
      <c r="K199" s="5"/>
      <c r="L199" s="5"/>
      <c r="M199" s="5"/>
      <c r="N199" s="5"/>
      <c r="O199" s="5"/>
      <c r="P199" s="5"/>
      <c r="Q199" s="5"/>
      <c r="R199" s="5"/>
      <c r="S199" s="5"/>
      <c r="T199" s="5"/>
      <c r="U199" s="5"/>
      <c r="V199" s="5"/>
      <c r="W199" s="5"/>
      <c r="X199" s="5"/>
      <c r="Y199" s="8"/>
      <c r="Z199" s="8"/>
    </row>
    <row r="200" spans="1:26" ht="15.75" customHeight="1">
      <c r="A200" s="5"/>
      <c r="B200" s="5"/>
      <c r="C200" s="6"/>
      <c r="D200" s="7"/>
      <c r="E200" s="7"/>
      <c r="F200" s="7"/>
      <c r="G200" s="5"/>
      <c r="H200" s="5"/>
      <c r="I200" s="5"/>
      <c r="J200" s="5"/>
      <c r="K200" s="5"/>
      <c r="L200" s="5"/>
      <c r="M200" s="5"/>
      <c r="N200" s="5"/>
      <c r="O200" s="5"/>
      <c r="P200" s="5"/>
      <c r="Q200" s="5"/>
      <c r="R200" s="5"/>
      <c r="S200" s="5"/>
      <c r="T200" s="5"/>
      <c r="U200" s="5"/>
      <c r="V200" s="5"/>
      <c r="W200" s="5"/>
      <c r="X200" s="5"/>
      <c r="Y200" s="8"/>
      <c r="Z200" s="8"/>
    </row>
    <row r="201" spans="1:26" ht="15.75" customHeight="1">
      <c r="A201" s="5"/>
      <c r="B201" s="5"/>
      <c r="C201" s="6"/>
      <c r="D201" s="7"/>
      <c r="E201" s="7"/>
      <c r="F201" s="7"/>
      <c r="G201" s="5"/>
      <c r="H201" s="5"/>
      <c r="I201" s="5"/>
      <c r="J201" s="5"/>
      <c r="K201" s="5"/>
      <c r="L201" s="5"/>
      <c r="M201" s="5"/>
      <c r="N201" s="5"/>
      <c r="O201" s="5"/>
      <c r="P201" s="5"/>
      <c r="Q201" s="5"/>
      <c r="R201" s="5"/>
      <c r="S201" s="5"/>
      <c r="T201" s="5"/>
      <c r="U201" s="5"/>
      <c r="V201" s="5"/>
      <c r="W201" s="5"/>
      <c r="X201" s="5"/>
      <c r="Y201" s="8"/>
      <c r="Z201" s="8"/>
    </row>
    <row r="202" spans="1:26" ht="15.75" customHeight="1">
      <c r="A202" s="5"/>
      <c r="B202" s="5"/>
      <c r="C202" s="6"/>
      <c r="D202" s="7"/>
      <c r="E202" s="7"/>
      <c r="F202" s="7"/>
      <c r="G202" s="5"/>
      <c r="H202" s="5"/>
      <c r="I202" s="5"/>
      <c r="J202" s="5"/>
      <c r="K202" s="5"/>
      <c r="L202" s="5"/>
      <c r="M202" s="5"/>
      <c r="N202" s="5"/>
      <c r="O202" s="5"/>
      <c r="P202" s="5"/>
      <c r="Q202" s="5"/>
      <c r="R202" s="5"/>
      <c r="S202" s="5"/>
      <c r="T202" s="5"/>
      <c r="U202" s="5"/>
      <c r="V202" s="5"/>
      <c r="W202" s="5"/>
      <c r="X202" s="5"/>
      <c r="Y202" s="8"/>
      <c r="Z202" s="8"/>
    </row>
    <row r="203" spans="1:26" ht="15.75" customHeight="1">
      <c r="A203" s="5"/>
      <c r="B203" s="5"/>
      <c r="C203" s="6"/>
      <c r="D203" s="7"/>
      <c r="E203" s="7"/>
      <c r="F203" s="7"/>
      <c r="G203" s="5"/>
      <c r="H203" s="5"/>
      <c r="I203" s="5"/>
      <c r="J203" s="5"/>
      <c r="K203" s="5"/>
      <c r="L203" s="5"/>
      <c r="M203" s="5"/>
      <c r="N203" s="5"/>
      <c r="O203" s="5"/>
      <c r="P203" s="5"/>
      <c r="Q203" s="5"/>
      <c r="R203" s="5"/>
      <c r="S203" s="5"/>
      <c r="T203" s="5"/>
      <c r="U203" s="5"/>
      <c r="V203" s="5"/>
      <c r="W203" s="5"/>
      <c r="X203" s="5"/>
      <c r="Y203" s="8"/>
      <c r="Z203" s="8"/>
    </row>
    <row r="204" spans="1:26" ht="15.75" customHeight="1">
      <c r="A204" s="5"/>
      <c r="B204" s="5"/>
      <c r="C204" s="6"/>
      <c r="D204" s="7"/>
      <c r="E204" s="7"/>
      <c r="F204" s="7"/>
      <c r="G204" s="5"/>
      <c r="H204" s="5"/>
      <c r="I204" s="5"/>
      <c r="J204" s="5"/>
      <c r="K204" s="5"/>
      <c r="L204" s="5"/>
      <c r="M204" s="5"/>
      <c r="N204" s="5"/>
      <c r="O204" s="5"/>
      <c r="P204" s="5"/>
      <c r="Q204" s="5"/>
      <c r="R204" s="5"/>
      <c r="S204" s="5"/>
      <c r="T204" s="5"/>
      <c r="U204" s="5"/>
      <c r="V204" s="5"/>
      <c r="W204" s="5"/>
      <c r="X204" s="5"/>
      <c r="Y204" s="8"/>
      <c r="Z204" s="8"/>
    </row>
    <row r="205" spans="1:26" ht="15.75" customHeight="1">
      <c r="A205" s="5"/>
      <c r="B205" s="5"/>
      <c r="C205" s="6"/>
      <c r="D205" s="7"/>
      <c r="E205" s="7"/>
      <c r="F205" s="7"/>
      <c r="G205" s="5"/>
      <c r="H205" s="5"/>
      <c r="I205" s="5"/>
      <c r="J205" s="5"/>
      <c r="K205" s="5"/>
      <c r="L205" s="5"/>
      <c r="M205" s="5"/>
      <c r="N205" s="5"/>
      <c r="O205" s="5"/>
      <c r="P205" s="5"/>
      <c r="Q205" s="5"/>
      <c r="R205" s="5"/>
      <c r="S205" s="5"/>
      <c r="T205" s="5"/>
      <c r="U205" s="5"/>
      <c r="V205" s="5"/>
      <c r="W205" s="5"/>
      <c r="X205" s="5"/>
      <c r="Y205" s="8"/>
      <c r="Z205" s="8"/>
    </row>
    <row r="206" spans="1:26" ht="15.75" customHeight="1">
      <c r="A206" s="5"/>
      <c r="B206" s="5"/>
      <c r="C206" s="6"/>
      <c r="D206" s="7"/>
      <c r="E206" s="7"/>
      <c r="F206" s="7"/>
      <c r="G206" s="5"/>
      <c r="H206" s="5"/>
      <c r="I206" s="5"/>
      <c r="J206" s="5"/>
      <c r="K206" s="5"/>
      <c r="L206" s="5"/>
      <c r="M206" s="5"/>
      <c r="N206" s="5"/>
      <c r="O206" s="5"/>
      <c r="P206" s="5"/>
      <c r="Q206" s="5"/>
      <c r="R206" s="5"/>
      <c r="S206" s="5"/>
      <c r="T206" s="5"/>
      <c r="U206" s="5"/>
      <c r="V206" s="5"/>
      <c r="W206" s="5"/>
      <c r="X206" s="5"/>
      <c r="Y206" s="8"/>
      <c r="Z206" s="8"/>
    </row>
    <row r="207" spans="1:26" ht="15.75" customHeight="1">
      <c r="A207" s="5"/>
      <c r="B207" s="5"/>
      <c r="C207" s="6"/>
      <c r="D207" s="7"/>
      <c r="E207" s="7"/>
      <c r="F207" s="7"/>
      <c r="G207" s="5"/>
      <c r="H207" s="5"/>
      <c r="I207" s="5"/>
      <c r="J207" s="5"/>
      <c r="K207" s="5"/>
      <c r="L207" s="5"/>
      <c r="M207" s="5"/>
      <c r="N207" s="5"/>
      <c r="O207" s="5"/>
      <c r="P207" s="5"/>
      <c r="Q207" s="5"/>
      <c r="R207" s="5"/>
      <c r="S207" s="5"/>
      <c r="T207" s="5"/>
      <c r="U207" s="5"/>
      <c r="V207" s="5"/>
      <c r="W207" s="5"/>
      <c r="X207" s="5"/>
      <c r="Y207" s="8"/>
      <c r="Z207" s="8"/>
    </row>
    <row r="208" spans="1:26" ht="15.75" customHeight="1">
      <c r="A208" s="5"/>
      <c r="B208" s="5"/>
      <c r="C208" s="6"/>
      <c r="D208" s="7"/>
      <c r="E208" s="7"/>
      <c r="F208" s="7"/>
      <c r="G208" s="5"/>
      <c r="H208" s="5"/>
      <c r="I208" s="5"/>
      <c r="J208" s="5"/>
      <c r="K208" s="5"/>
      <c r="L208" s="5"/>
      <c r="M208" s="5"/>
      <c r="N208" s="5"/>
      <c r="O208" s="5"/>
      <c r="P208" s="5"/>
      <c r="Q208" s="5"/>
      <c r="R208" s="5"/>
      <c r="S208" s="5"/>
      <c r="T208" s="5"/>
      <c r="U208" s="5"/>
      <c r="V208" s="5"/>
      <c r="W208" s="5"/>
      <c r="X208" s="5"/>
      <c r="Y208" s="8"/>
      <c r="Z208" s="8"/>
    </row>
    <row r="209" spans="1:26" ht="15.75" customHeight="1">
      <c r="A209" s="5"/>
      <c r="B209" s="5"/>
      <c r="C209" s="6"/>
      <c r="D209" s="7"/>
      <c r="E209" s="7"/>
      <c r="F209" s="7"/>
      <c r="G209" s="5"/>
      <c r="H209" s="5"/>
      <c r="I209" s="5"/>
      <c r="J209" s="5"/>
      <c r="K209" s="5"/>
      <c r="L209" s="5"/>
      <c r="M209" s="5"/>
      <c r="N209" s="5"/>
      <c r="O209" s="5"/>
      <c r="P209" s="5"/>
      <c r="Q209" s="5"/>
      <c r="R209" s="5"/>
      <c r="S209" s="5"/>
      <c r="T209" s="5"/>
      <c r="U209" s="5"/>
      <c r="V209" s="5"/>
      <c r="W209" s="5"/>
      <c r="X209" s="5"/>
      <c r="Y209" s="8"/>
      <c r="Z209" s="8"/>
    </row>
    <row r="210" spans="1:26" ht="15.75" customHeight="1">
      <c r="A210" s="5"/>
      <c r="B210" s="5"/>
      <c r="C210" s="6"/>
      <c r="D210" s="7"/>
      <c r="E210" s="7"/>
      <c r="F210" s="7"/>
      <c r="G210" s="5"/>
      <c r="H210" s="5"/>
      <c r="I210" s="5"/>
      <c r="J210" s="5"/>
      <c r="K210" s="5"/>
      <c r="L210" s="5"/>
      <c r="M210" s="5"/>
      <c r="N210" s="5"/>
      <c r="O210" s="5"/>
      <c r="P210" s="5"/>
      <c r="Q210" s="5"/>
      <c r="R210" s="5"/>
      <c r="S210" s="5"/>
      <c r="T210" s="5"/>
      <c r="U210" s="5"/>
      <c r="V210" s="5"/>
      <c r="W210" s="5"/>
      <c r="X210" s="5"/>
      <c r="Y210" s="8"/>
      <c r="Z210" s="8"/>
    </row>
    <row r="211" spans="1:26" ht="15.75" customHeight="1">
      <c r="A211" s="5"/>
      <c r="B211" s="5"/>
      <c r="C211" s="6"/>
      <c r="D211" s="7"/>
      <c r="E211" s="7"/>
      <c r="F211" s="7"/>
      <c r="G211" s="5"/>
      <c r="H211" s="5"/>
      <c r="I211" s="5"/>
      <c r="J211" s="5"/>
      <c r="K211" s="5"/>
      <c r="L211" s="5"/>
      <c r="M211" s="5"/>
      <c r="N211" s="5"/>
      <c r="O211" s="5"/>
      <c r="P211" s="5"/>
      <c r="Q211" s="5"/>
      <c r="R211" s="5"/>
      <c r="S211" s="5"/>
      <c r="T211" s="5"/>
      <c r="U211" s="5"/>
      <c r="V211" s="5"/>
      <c r="W211" s="5"/>
      <c r="X211" s="5"/>
      <c r="Y211" s="8"/>
      <c r="Z211" s="8"/>
    </row>
    <row r="212" spans="1:26" ht="15.75" customHeight="1">
      <c r="A212" s="5"/>
      <c r="B212" s="5"/>
      <c r="C212" s="6"/>
      <c r="D212" s="7"/>
      <c r="E212" s="7"/>
      <c r="F212" s="7"/>
      <c r="G212" s="5"/>
      <c r="H212" s="5"/>
      <c r="I212" s="5"/>
      <c r="J212" s="5"/>
      <c r="K212" s="5"/>
      <c r="L212" s="5"/>
      <c r="M212" s="5"/>
      <c r="N212" s="5"/>
      <c r="O212" s="5"/>
      <c r="P212" s="5"/>
      <c r="Q212" s="5"/>
      <c r="R212" s="5"/>
      <c r="S212" s="5"/>
      <c r="T212" s="5"/>
      <c r="U212" s="5"/>
      <c r="V212" s="5"/>
      <c r="W212" s="5"/>
      <c r="X212" s="5"/>
      <c r="Y212" s="8"/>
      <c r="Z212" s="8"/>
    </row>
    <row r="213" spans="1:26" ht="15.75" customHeight="1">
      <c r="A213" s="5"/>
      <c r="B213" s="5"/>
      <c r="C213" s="6"/>
      <c r="D213" s="7"/>
      <c r="E213" s="7"/>
      <c r="F213" s="7"/>
      <c r="G213" s="5"/>
      <c r="H213" s="5"/>
      <c r="I213" s="5"/>
      <c r="J213" s="5"/>
      <c r="K213" s="5"/>
      <c r="L213" s="5"/>
      <c r="M213" s="5"/>
      <c r="N213" s="5"/>
      <c r="O213" s="5"/>
      <c r="P213" s="5"/>
      <c r="Q213" s="5"/>
      <c r="R213" s="5"/>
      <c r="S213" s="5"/>
      <c r="T213" s="5"/>
      <c r="U213" s="5"/>
      <c r="V213" s="5"/>
      <c r="W213" s="5"/>
      <c r="X213" s="5"/>
      <c r="Y213" s="8"/>
      <c r="Z213" s="8"/>
    </row>
    <row r="214" spans="1:26" ht="15.75" customHeight="1">
      <c r="A214" s="5"/>
      <c r="B214" s="5"/>
      <c r="C214" s="6"/>
      <c r="D214" s="7"/>
      <c r="E214" s="7"/>
      <c r="F214" s="7"/>
      <c r="G214" s="5"/>
      <c r="H214" s="5"/>
      <c r="I214" s="5"/>
      <c r="J214" s="5"/>
      <c r="K214" s="5"/>
      <c r="L214" s="5"/>
      <c r="M214" s="5"/>
      <c r="N214" s="5"/>
      <c r="O214" s="5"/>
      <c r="P214" s="5"/>
      <c r="Q214" s="5"/>
      <c r="R214" s="5"/>
      <c r="S214" s="5"/>
      <c r="T214" s="5"/>
      <c r="U214" s="5"/>
      <c r="V214" s="5"/>
      <c r="W214" s="5"/>
      <c r="X214" s="5"/>
      <c r="Y214" s="8"/>
      <c r="Z214" s="8"/>
    </row>
    <row r="215" spans="1:26" ht="15.75" customHeight="1">
      <c r="A215" s="5"/>
      <c r="B215" s="5"/>
      <c r="C215" s="6"/>
      <c r="D215" s="7"/>
      <c r="E215" s="7"/>
      <c r="F215" s="7"/>
      <c r="G215" s="5"/>
      <c r="H215" s="5"/>
      <c r="I215" s="5"/>
      <c r="J215" s="5"/>
      <c r="K215" s="5"/>
      <c r="L215" s="5"/>
      <c r="M215" s="5"/>
      <c r="N215" s="5"/>
      <c r="O215" s="5"/>
      <c r="P215" s="5"/>
      <c r="Q215" s="5"/>
      <c r="R215" s="5"/>
      <c r="S215" s="5"/>
      <c r="T215" s="5"/>
      <c r="U215" s="5"/>
      <c r="V215" s="5"/>
      <c r="W215" s="5"/>
      <c r="X215" s="5"/>
      <c r="Y215" s="8"/>
      <c r="Z215" s="8"/>
    </row>
    <row r="216" spans="1:26" ht="15.75" customHeight="1">
      <c r="A216" s="5"/>
      <c r="B216" s="5"/>
      <c r="C216" s="6"/>
      <c r="D216" s="7"/>
      <c r="E216" s="7"/>
      <c r="F216" s="7"/>
      <c r="G216" s="5"/>
      <c r="H216" s="5"/>
      <c r="I216" s="5"/>
      <c r="J216" s="5"/>
      <c r="K216" s="5"/>
      <c r="L216" s="5"/>
      <c r="M216" s="5"/>
      <c r="N216" s="5"/>
      <c r="O216" s="5"/>
      <c r="P216" s="5"/>
      <c r="Q216" s="5"/>
      <c r="R216" s="5"/>
      <c r="S216" s="5"/>
      <c r="T216" s="5"/>
      <c r="U216" s="5"/>
      <c r="V216" s="5"/>
      <c r="W216" s="5"/>
      <c r="X216" s="5"/>
      <c r="Y216" s="8"/>
      <c r="Z216" s="8"/>
    </row>
    <row r="217" spans="1:26" ht="15.75" customHeight="1">
      <c r="A217" s="5"/>
      <c r="B217" s="5"/>
      <c r="C217" s="6"/>
      <c r="D217" s="7"/>
      <c r="E217" s="7"/>
      <c r="F217" s="7"/>
      <c r="G217" s="5"/>
      <c r="H217" s="5"/>
      <c r="I217" s="5"/>
      <c r="J217" s="5"/>
      <c r="K217" s="5"/>
      <c r="L217" s="5"/>
      <c r="M217" s="5"/>
      <c r="N217" s="5"/>
      <c r="O217" s="5"/>
      <c r="P217" s="5"/>
      <c r="Q217" s="5"/>
      <c r="R217" s="5"/>
      <c r="S217" s="5"/>
      <c r="T217" s="5"/>
      <c r="U217" s="5"/>
      <c r="V217" s="5"/>
      <c r="W217" s="5"/>
      <c r="X217" s="5"/>
      <c r="Y217" s="8"/>
      <c r="Z217" s="8"/>
    </row>
    <row r="218" spans="1:26" ht="15.75" customHeight="1">
      <c r="A218" s="5"/>
      <c r="B218" s="5"/>
      <c r="C218" s="6"/>
      <c r="D218" s="7"/>
      <c r="E218" s="7"/>
      <c r="F218" s="7"/>
      <c r="G218" s="5"/>
      <c r="H218" s="5"/>
      <c r="I218" s="5"/>
      <c r="J218" s="5"/>
      <c r="K218" s="5"/>
      <c r="L218" s="5"/>
      <c r="M218" s="5"/>
      <c r="N218" s="5"/>
      <c r="O218" s="5"/>
      <c r="P218" s="5"/>
      <c r="Q218" s="5"/>
      <c r="R218" s="5"/>
      <c r="S218" s="5"/>
      <c r="T218" s="5"/>
      <c r="U218" s="5"/>
      <c r="V218" s="5"/>
      <c r="W218" s="5"/>
      <c r="X218" s="5"/>
      <c r="Y218" s="8"/>
      <c r="Z218" s="8"/>
    </row>
    <row r="219" spans="1:26" ht="15.75" customHeight="1">
      <c r="A219" s="5"/>
      <c r="B219" s="5"/>
      <c r="C219" s="6"/>
      <c r="D219" s="7"/>
      <c r="E219" s="7"/>
      <c r="F219" s="7"/>
      <c r="G219" s="5"/>
      <c r="H219" s="5"/>
      <c r="I219" s="5"/>
      <c r="J219" s="5"/>
      <c r="K219" s="5"/>
      <c r="L219" s="5"/>
      <c r="M219" s="5"/>
      <c r="N219" s="5"/>
      <c r="O219" s="5"/>
      <c r="P219" s="5"/>
      <c r="Q219" s="5"/>
      <c r="R219" s="5"/>
      <c r="S219" s="5"/>
      <c r="T219" s="5"/>
      <c r="U219" s="5"/>
      <c r="V219" s="5"/>
      <c r="W219" s="5"/>
      <c r="X219" s="5"/>
      <c r="Y219" s="8"/>
      <c r="Z219" s="8"/>
    </row>
    <row r="220" spans="1:26" ht="15.75" customHeight="1">
      <c r="A220" s="5"/>
      <c r="B220" s="5"/>
      <c r="C220" s="6"/>
      <c r="D220" s="7"/>
      <c r="E220" s="7"/>
      <c r="F220" s="7"/>
      <c r="G220" s="5"/>
      <c r="H220" s="5"/>
      <c r="I220" s="5"/>
      <c r="J220" s="5"/>
      <c r="K220" s="5"/>
      <c r="L220" s="5"/>
      <c r="M220" s="5"/>
      <c r="N220" s="5"/>
      <c r="O220" s="5"/>
      <c r="P220" s="5"/>
      <c r="Q220" s="5"/>
      <c r="R220" s="5"/>
      <c r="S220" s="5"/>
      <c r="T220" s="5"/>
      <c r="U220" s="5"/>
      <c r="V220" s="5"/>
      <c r="W220" s="5"/>
      <c r="X220" s="5"/>
      <c r="Y220" s="8"/>
      <c r="Z220" s="8"/>
    </row>
    <row r="221" spans="1:26" ht="15.75" customHeight="1">
      <c r="A221" s="5"/>
      <c r="B221" s="5"/>
      <c r="C221" s="6"/>
      <c r="D221" s="7"/>
      <c r="E221" s="7"/>
      <c r="F221" s="7"/>
      <c r="G221" s="5"/>
      <c r="H221" s="5"/>
      <c r="I221" s="5"/>
      <c r="J221" s="5"/>
      <c r="K221" s="5"/>
      <c r="L221" s="5"/>
      <c r="M221" s="5"/>
      <c r="N221" s="5"/>
      <c r="O221" s="5"/>
      <c r="P221" s="5"/>
      <c r="Q221" s="5"/>
      <c r="R221" s="5"/>
      <c r="S221" s="5"/>
      <c r="T221" s="5"/>
      <c r="U221" s="5"/>
      <c r="V221" s="5"/>
      <c r="W221" s="5"/>
      <c r="X221" s="5"/>
      <c r="Y221" s="8"/>
      <c r="Z221" s="8"/>
    </row>
    <row r="222" spans="1:26" ht="15.75" customHeight="1">
      <c r="A222" s="5"/>
      <c r="B222" s="5"/>
      <c r="C222" s="6"/>
      <c r="D222" s="7"/>
      <c r="E222" s="7"/>
      <c r="F222" s="7"/>
      <c r="G222" s="5"/>
      <c r="H222" s="5"/>
      <c r="I222" s="5"/>
      <c r="J222" s="5"/>
      <c r="K222" s="5"/>
      <c r="L222" s="5"/>
      <c r="M222" s="5"/>
      <c r="N222" s="5"/>
      <c r="O222" s="5"/>
      <c r="P222" s="5"/>
      <c r="Q222" s="5"/>
      <c r="R222" s="5"/>
      <c r="S222" s="5"/>
      <c r="T222" s="5"/>
      <c r="U222" s="5"/>
      <c r="V222" s="5"/>
      <c r="W222" s="5"/>
      <c r="X222" s="5"/>
      <c r="Y222" s="8"/>
      <c r="Z222" s="8"/>
    </row>
    <row r="223" spans="1:26" ht="15.75" customHeight="1">
      <c r="A223" s="5"/>
      <c r="B223" s="5"/>
      <c r="C223" s="6"/>
      <c r="D223" s="7"/>
      <c r="E223" s="7"/>
      <c r="F223" s="7"/>
      <c r="G223" s="5"/>
      <c r="H223" s="5"/>
      <c r="I223" s="5"/>
      <c r="J223" s="5"/>
      <c r="K223" s="5"/>
      <c r="L223" s="5"/>
      <c r="M223" s="5"/>
      <c r="N223" s="5"/>
      <c r="O223" s="5"/>
      <c r="P223" s="5"/>
      <c r="Q223" s="5"/>
      <c r="R223" s="5"/>
      <c r="S223" s="5"/>
      <c r="T223" s="5"/>
      <c r="U223" s="5"/>
      <c r="V223" s="5"/>
      <c r="W223" s="5"/>
      <c r="X223" s="5"/>
      <c r="Y223" s="8"/>
      <c r="Z223" s="8"/>
    </row>
    <row r="224" spans="1:26" ht="15.75" customHeight="1">
      <c r="A224" s="5"/>
      <c r="B224" s="5"/>
      <c r="C224" s="6"/>
      <c r="D224" s="7"/>
      <c r="E224" s="7"/>
      <c r="F224" s="7"/>
      <c r="G224" s="5"/>
      <c r="H224" s="5"/>
      <c r="I224" s="5"/>
      <c r="J224" s="5"/>
      <c r="K224" s="5"/>
      <c r="L224" s="5"/>
      <c r="M224" s="5"/>
      <c r="N224" s="5"/>
      <c r="O224" s="5"/>
      <c r="P224" s="5"/>
      <c r="Q224" s="5"/>
      <c r="R224" s="5"/>
      <c r="S224" s="5"/>
      <c r="T224" s="5"/>
      <c r="U224" s="5"/>
      <c r="V224" s="5"/>
      <c r="W224" s="5"/>
      <c r="X224" s="5"/>
      <c r="Y224" s="8"/>
      <c r="Z224" s="8"/>
    </row>
    <row r="225" spans="1:26" ht="15.75" customHeight="1">
      <c r="A225" s="5"/>
      <c r="B225" s="5"/>
      <c r="C225" s="6"/>
      <c r="D225" s="7"/>
      <c r="E225" s="7"/>
      <c r="F225" s="7"/>
      <c r="G225" s="5"/>
      <c r="H225" s="5"/>
      <c r="I225" s="5"/>
      <c r="J225" s="5"/>
      <c r="K225" s="5"/>
      <c r="L225" s="5"/>
      <c r="M225" s="5"/>
      <c r="N225" s="5"/>
      <c r="O225" s="5"/>
      <c r="P225" s="5"/>
      <c r="Q225" s="5"/>
      <c r="R225" s="5"/>
      <c r="S225" s="5"/>
      <c r="T225" s="5"/>
      <c r="U225" s="5"/>
      <c r="V225" s="5"/>
      <c r="W225" s="5"/>
      <c r="X225" s="5"/>
      <c r="Y225" s="8"/>
      <c r="Z225" s="8"/>
    </row>
    <row r="226" spans="1:26" ht="15.75" customHeight="1">
      <c r="A226" s="5"/>
      <c r="B226" s="5"/>
      <c r="C226" s="6"/>
      <c r="D226" s="7"/>
      <c r="E226" s="7"/>
      <c r="F226" s="7"/>
      <c r="G226" s="5"/>
      <c r="H226" s="5"/>
      <c r="I226" s="5"/>
      <c r="J226" s="5"/>
      <c r="K226" s="5"/>
      <c r="L226" s="5"/>
      <c r="M226" s="5"/>
      <c r="N226" s="5"/>
      <c r="O226" s="5"/>
      <c r="P226" s="5"/>
      <c r="Q226" s="5"/>
      <c r="R226" s="5"/>
      <c r="S226" s="5"/>
      <c r="T226" s="5"/>
      <c r="U226" s="5"/>
      <c r="V226" s="5"/>
      <c r="W226" s="5"/>
      <c r="X226" s="5"/>
      <c r="Y226" s="8"/>
      <c r="Z226" s="8"/>
    </row>
    <row r="227" spans="1:26" ht="15.75" customHeight="1">
      <c r="A227" s="5"/>
      <c r="B227" s="5"/>
      <c r="C227" s="6"/>
      <c r="D227" s="7"/>
      <c r="E227" s="7"/>
      <c r="F227" s="7"/>
      <c r="G227" s="5"/>
      <c r="H227" s="5"/>
      <c r="I227" s="5"/>
      <c r="J227" s="5"/>
      <c r="K227" s="5"/>
      <c r="L227" s="5"/>
      <c r="M227" s="5"/>
      <c r="N227" s="5"/>
      <c r="O227" s="5"/>
      <c r="P227" s="5"/>
      <c r="Q227" s="5"/>
      <c r="R227" s="5"/>
      <c r="S227" s="5"/>
      <c r="T227" s="5"/>
      <c r="U227" s="5"/>
      <c r="V227" s="5"/>
      <c r="W227" s="5"/>
      <c r="X227" s="5"/>
      <c r="Y227" s="8"/>
      <c r="Z227" s="8"/>
    </row>
    <row r="228" spans="1:26" ht="15.75" customHeight="1">
      <c r="A228" s="5"/>
      <c r="B228" s="5"/>
      <c r="C228" s="6"/>
      <c r="D228" s="7"/>
      <c r="E228" s="7"/>
      <c r="F228" s="7"/>
      <c r="G228" s="5"/>
      <c r="H228" s="5"/>
      <c r="I228" s="5"/>
      <c r="J228" s="5"/>
      <c r="K228" s="5"/>
      <c r="L228" s="5"/>
      <c r="M228" s="5"/>
      <c r="N228" s="5"/>
      <c r="O228" s="5"/>
      <c r="P228" s="5"/>
      <c r="Q228" s="5"/>
      <c r="R228" s="5"/>
      <c r="S228" s="5"/>
      <c r="T228" s="5"/>
      <c r="U228" s="5"/>
      <c r="V228" s="5"/>
      <c r="W228" s="5"/>
      <c r="X228" s="5"/>
      <c r="Y228" s="8"/>
      <c r="Z228" s="8"/>
    </row>
    <row r="229" spans="1:26" ht="15.75" customHeight="1">
      <c r="A229" s="5"/>
      <c r="B229" s="5"/>
      <c r="C229" s="6"/>
      <c r="D229" s="7"/>
      <c r="E229" s="7"/>
      <c r="F229" s="7"/>
      <c r="G229" s="5"/>
      <c r="H229" s="5"/>
      <c r="I229" s="5"/>
      <c r="J229" s="5"/>
      <c r="K229" s="5"/>
      <c r="L229" s="5"/>
      <c r="M229" s="5"/>
      <c r="N229" s="5"/>
      <c r="O229" s="5"/>
      <c r="P229" s="5"/>
      <c r="Q229" s="5"/>
      <c r="R229" s="5"/>
      <c r="S229" s="5"/>
      <c r="T229" s="5"/>
      <c r="U229" s="5"/>
      <c r="V229" s="5"/>
      <c r="W229" s="5"/>
      <c r="X229" s="5"/>
      <c r="Y229" s="8"/>
      <c r="Z229" s="8"/>
    </row>
    <row r="230" spans="1:26" ht="15.75" customHeight="1">
      <c r="A230" s="5"/>
      <c r="B230" s="5"/>
      <c r="C230" s="6"/>
      <c r="D230" s="7"/>
      <c r="E230" s="7"/>
      <c r="F230" s="7"/>
      <c r="G230" s="5"/>
      <c r="H230" s="5"/>
      <c r="I230" s="5"/>
      <c r="J230" s="5"/>
      <c r="K230" s="5"/>
      <c r="L230" s="5"/>
      <c r="M230" s="5"/>
      <c r="N230" s="5"/>
      <c r="O230" s="5"/>
      <c r="P230" s="5"/>
      <c r="Q230" s="5"/>
      <c r="R230" s="5"/>
      <c r="S230" s="5"/>
      <c r="T230" s="5"/>
      <c r="U230" s="5"/>
      <c r="V230" s="5"/>
      <c r="W230" s="5"/>
      <c r="X230" s="5"/>
      <c r="Y230" s="8"/>
      <c r="Z230" s="8"/>
    </row>
    <row r="231" spans="1:26" ht="15.75" customHeight="1">
      <c r="A231" s="5"/>
      <c r="B231" s="5"/>
      <c r="C231" s="6"/>
      <c r="D231" s="7"/>
      <c r="E231" s="7"/>
      <c r="F231" s="7"/>
      <c r="G231" s="5"/>
      <c r="H231" s="5"/>
      <c r="I231" s="5"/>
      <c r="J231" s="5"/>
      <c r="K231" s="5"/>
      <c r="L231" s="5"/>
      <c r="M231" s="5"/>
      <c r="N231" s="5"/>
      <c r="O231" s="5"/>
      <c r="P231" s="5"/>
      <c r="Q231" s="5"/>
      <c r="R231" s="5"/>
      <c r="S231" s="5"/>
      <c r="T231" s="5"/>
      <c r="U231" s="5"/>
      <c r="V231" s="5"/>
      <c r="W231" s="5"/>
      <c r="X231" s="5"/>
      <c r="Y231" s="8"/>
      <c r="Z231" s="8"/>
    </row>
    <row r="232" spans="1:26" ht="15.75" customHeight="1">
      <c r="A232" s="5"/>
      <c r="B232" s="5"/>
      <c r="C232" s="6"/>
      <c r="D232" s="7"/>
      <c r="E232" s="7"/>
      <c r="F232" s="7"/>
      <c r="G232" s="5"/>
      <c r="H232" s="5"/>
      <c r="I232" s="5"/>
      <c r="J232" s="5"/>
      <c r="K232" s="5"/>
      <c r="L232" s="5"/>
      <c r="M232" s="5"/>
      <c r="N232" s="5"/>
      <c r="O232" s="5"/>
      <c r="P232" s="5"/>
      <c r="Q232" s="5"/>
      <c r="R232" s="5"/>
      <c r="S232" s="5"/>
      <c r="T232" s="5"/>
      <c r="U232" s="5"/>
      <c r="V232" s="5"/>
      <c r="W232" s="5"/>
      <c r="X232" s="5"/>
      <c r="Y232" s="8"/>
      <c r="Z232" s="8"/>
    </row>
    <row r="233" spans="1:26" ht="15.75" customHeight="1">
      <c r="A233" s="8"/>
      <c r="B233" s="8"/>
      <c r="C233" s="50"/>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50"/>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50"/>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50"/>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50"/>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50"/>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50"/>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50"/>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50"/>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50"/>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50"/>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50"/>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50"/>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50"/>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50"/>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50"/>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50"/>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50"/>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50"/>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50"/>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50"/>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50"/>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50"/>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50"/>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50"/>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50"/>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50"/>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50"/>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50"/>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50"/>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50"/>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50"/>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50"/>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50"/>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50"/>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50"/>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50"/>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50"/>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50"/>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50"/>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50"/>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50"/>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50"/>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50"/>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50"/>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50"/>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50"/>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50"/>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50"/>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50"/>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50"/>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50"/>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50"/>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50"/>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50"/>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50"/>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50"/>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50"/>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50"/>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50"/>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50"/>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50"/>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50"/>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50"/>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50"/>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50"/>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50"/>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50"/>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50"/>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50"/>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50"/>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50"/>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50"/>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50"/>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50"/>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50"/>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50"/>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50"/>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50"/>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50"/>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50"/>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50"/>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50"/>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50"/>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50"/>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50"/>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50"/>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50"/>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50"/>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50"/>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50"/>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50"/>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50"/>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50"/>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50"/>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50"/>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50"/>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50"/>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50"/>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50"/>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50"/>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50"/>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50"/>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50"/>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50"/>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50"/>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50"/>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50"/>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50"/>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50"/>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50"/>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50"/>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50"/>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50"/>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50"/>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50"/>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50"/>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50"/>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50"/>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50"/>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50"/>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50"/>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50"/>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50"/>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50"/>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50"/>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50"/>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50"/>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50"/>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50"/>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50"/>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50"/>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50"/>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50"/>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50"/>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50"/>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50"/>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50"/>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50"/>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50"/>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50"/>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50"/>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50"/>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50"/>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50"/>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50"/>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50"/>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50"/>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50"/>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50"/>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50"/>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50"/>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50"/>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50"/>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50"/>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50"/>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50"/>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50"/>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50"/>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50"/>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50"/>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50"/>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50"/>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50"/>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50"/>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50"/>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50"/>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50"/>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50"/>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50"/>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50"/>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50"/>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50"/>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50"/>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50"/>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50"/>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50"/>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50"/>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50"/>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50"/>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50"/>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50"/>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50"/>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50"/>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50"/>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50"/>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50"/>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50"/>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50"/>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50"/>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50"/>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50"/>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50"/>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50"/>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50"/>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50"/>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50"/>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50"/>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50"/>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50"/>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50"/>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50"/>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50"/>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50"/>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50"/>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50"/>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50"/>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50"/>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50"/>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50"/>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50"/>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50"/>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50"/>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50"/>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50"/>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50"/>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50"/>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50"/>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50"/>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50"/>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50"/>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50"/>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50"/>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50"/>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50"/>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50"/>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50"/>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50"/>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50"/>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50"/>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50"/>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50"/>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50"/>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50"/>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50"/>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50"/>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50"/>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50"/>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50"/>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50"/>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50"/>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50"/>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50"/>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50"/>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50"/>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50"/>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50"/>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50"/>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50"/>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50"/>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50"/>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50"/>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50"/>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50"/>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50"/>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50"/>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50"/>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50"/>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50"/>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50"/>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50"/>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50"/>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50"/>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50"/>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50"/>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50"/>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50"/>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50"/>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50"/>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50"/>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50"/>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50"/>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50"/>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50"/>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50"/>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50"/>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50"/>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50"/>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50"/>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50"/>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50"/>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50"/>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50"/>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50"/>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50"/>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50"/>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50"/>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50"/>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50"/>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50"/>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50"/>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50"/>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50"/>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50"/>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50"/>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50"/>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50"/>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50"/>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50"/>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50"/>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50"/>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50"/>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50"/>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50"/>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50"/>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50"/>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50"/>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50"/>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50"/>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50"/>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50"/>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50"/>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50"/>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50"/>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50"/>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50"/>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50"/>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50"/>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50"/>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50"/>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50"/>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50"/>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50"/>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50"/>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50"/>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50"/>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50"/>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50"/>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50"/>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50"/>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50"/>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50"/>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50"/>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50"/>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50"/>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50"/>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50"/>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50"/>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50"/>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50"/>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50"/>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50"/>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50"/>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50"/>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50"/>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50"/>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50"/>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50"/>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50"/>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50"/>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50"/>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50"/>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50"/>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50"/>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50"/>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50"/>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50"/>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50"/>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50"/>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50"/>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50"/>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50"/>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50"/>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50"/>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50"/>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50"/>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50"/>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50"/>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50"/>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50"/>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50"/>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50"/>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50"/>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50"/>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50"/>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50"/>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50"/>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50"/>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50"/>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50"/>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50"/>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50"/>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50"/>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50"/>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50"/>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50"/>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50"/>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50"/>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50"/>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50"/>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50"/>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50"/>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50"/>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50"/>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50"/>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50"/>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50"/>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50"/>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50"/>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50"/>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50"/>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50"/>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50"/>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50"/>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50"/>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50"/>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50"/>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50"/>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50"/>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50"/>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50"/>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50"/>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50"/>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50"/>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50"/>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50"/>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50"/>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50"/>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50"/>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50"/>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50"/>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50"/>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50"/>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50"/>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50"/>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50"/>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50"/>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50"/>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50"/>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50"/>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50"/>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50"/>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50"/>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50"/>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50"/>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50"/>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50"/>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50"/>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50"/>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50"/>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50"/>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50"/>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50"/>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50"/>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50"/>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50"/>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50"/>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50"/>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50"/>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50"/>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50"/>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50"/>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50"/>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50"/>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50"/>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50"/>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50"/>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50"/>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50"/>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50"/>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50"/>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50"/>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50"/>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50"/>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50"/>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50"/>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50"/>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50"/>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50"/>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50"/>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50"/>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50"/>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50"/>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50"/>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50"/>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50"/>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50"/>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50"/>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50"/>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50"/>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50"/>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50"/>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50"/>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50"/>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50"/>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50"/>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50"/>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50"/>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50"/>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50"/>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50"/>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50"/>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50"/>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50"/>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50"/>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50"/>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50"/>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50"/>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50"/>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50"/>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50"/>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50"/>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50"/>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50"/>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50"/>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50"/>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50"/>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50"/>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50"/>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50"/>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50"/>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50"/>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50"/>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50"/>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50"/>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50"/>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50"/>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50"/>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50"/>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50"/>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50"/>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50"/>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50"/>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50"/>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50"/>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50"/>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50"/>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50"/>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50"/>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50"/>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50"/>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50"/>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50"/>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50"/>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50"/>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50"/>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50"/>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50"/>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50"/>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50"/>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50"/>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50"/>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50"/>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50"/>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50"/>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50"/>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50"/>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50"/>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50"/>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50"/>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50"/>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50"/>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50"/>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50"/>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50"/>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50"/>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50"/>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50"/>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50"/>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50"/>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50"/>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50"/>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50"/>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50"/>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50"/>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50"/>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50"/>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50"/>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50"/>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50"/>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50"/>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50"/>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50"/>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50"/>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50"/>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50"/>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50"/>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50"/>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50"/>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50"/>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50"/>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50"/>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50"/>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50"/>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50"/>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50"/>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50"/>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50"/>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50"/>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50"/>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50"/>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50"/>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50"/>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50"/>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50"/>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50"/>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50"/>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50"/>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50"/>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50"/>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50"/>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50"/>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50"/>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50"/>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50"/>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50"/>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50"/>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50"/>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50"/>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50"/>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50"/>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50"/>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50"/>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50"/>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50"/>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50"/>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50"/>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50"/>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50"/>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50"/>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50"/>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50"/>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50"/>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50"/>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50"/>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50"/>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50"/>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50"/>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50"/>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50"/>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50"/>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50"/>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50"/>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50"/>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50"/>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50"/>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50"/>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50"/>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50"/>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50"/>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50"/>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50"/>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50"/>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50"/>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50"/>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50"/>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50"/>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50"/>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50"/>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50"/>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50"/>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50"/>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50"/>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50"/>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50"/>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50"/>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50"/>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50"/>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50"/>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50"/>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50"/>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50"/>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50"/>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50"/>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50"/>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50"/>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50"/>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50"/>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50"/>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50"/>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50"/>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50"/>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50"/>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50"/>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50"/>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50"/>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50"/>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50"/>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50"/>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50"/>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50"/>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50"/>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50"/>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50"/>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50"/>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50"/>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50"/>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50"/>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50"/>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50"/>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50"/>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50"/>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50"/>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50"/>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50"/>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50"/>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50"/>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50"/>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50"/>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50"/>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50"/>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50"/>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50"/>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50"/>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50"/>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50"/>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50"/>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50"/>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50"/>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50"/>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50"/>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50"/>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50"/>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50"/>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50"/>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50"/>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50"/>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50"/>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50"/>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50"/>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50"/>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50"/>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50"/>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50"/>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50"/>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50"/>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50"/>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50"/>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50"/>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50"/>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50"/>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50"/>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50"/>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50"/>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50"/>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50"/>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50"/>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50"/>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50"/>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50"/>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50"/>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50"/>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50"/>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50"/>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50"/>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50"/>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50"/>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50"/>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50"/>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50"/>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50"/>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50"/>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50"/>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50"/>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50"/>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50"/>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50"/>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8"/>
      <c r="B990" s="8"/>
      <c r="C990" s="50"/>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8"/>
      <c r="B991" s="8"/>
      <c r="C991" s="50"/>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8"/>
      <c r="B992" s="8"/>
      <c r="C992" s="50"/>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8"/>
      <c r="B993" s="8"/>
      <c r="C993" s="50"/>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8"/>
      <c r="B994" s="8"/>
      <c r="C994" s="50"/>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8"/>
      <c r="B995" s="8"/>
      <c r="C995" s="50"/>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8"/>
      <c r="B996" s="8"/>
      <c r="C996" s="50"/>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8"/>
      <c r="B997" s="8"/>
      <c r="C997" s="50"/>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8"/>
      <c r="B998" s="8"/>
      <c r="C998" s="50"/>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8"/>
      <c r="B999" s="8"/>
      <c r="C999" s="50"/>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8"/>
      <c r="B1000" s="8"/>
      <c r="C1000" s="50"/>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4">
    <mergeCell ref="B2:G2"/>
    <mergeCell ref="C4:D4"/>
    <mergeCell ref="C5:D5"/>
    <mergeCell ref="K32:L32"/>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CE4"/>
  </sheetPr>
  <dimension ref="A1:Z1000"/>
  <sheetViews>
    <sheetView showGridLines="0" tabSelected="1" workbookViewId="0"/>
  </sheetViews>
  <sheetFormatPr baseColWidth="10" defaultColWidth="14.42578125" defaultRowHeight="15" customHeight="1"/>
  <cols>
    <col min="1" max="1" width="4" customWidth="1"/>
    <col min="2" max="2" width="40.28515625" customWidth="1"/>
    <col min="3" max="3" width="12" customWidth="1"/>
    <col min="4" max="4" width="10" customWidth="1"/>
    <col min="5" max="5" width="26.5703125" customWidth="1"/>
    <col min="6" max="6" width="19.7109375" customWidth="1"/>
    <col min="7" max="7" width="15.28515625" customWidth="1"/>
    <col min="8" max="8" width="14.7109375" customWidth="1"/>
    <col min="9" max="9" width="18.28515625" customWidth="1"/>
    <col min="10" max="24" width="11.5703125" customWidth="1"/>
  </cols>
  <sheetData>
    <row r="1" spans="1:26" ht="12" customHeight="1">
      <c r="A1" s="51"/>
      <c r="B1" s="52"/>
      <c r="C1" s="8"/>
      <c r="D1" s="8"/>
      <c r="E1" s="8"/>
      <c r="F1" s="8"/>
      <c r="G1" s="51"/>
      <c r="H1" s="51"/>
      <c r="I1" s="53"/>
      <c r="J1" s="51"/>
      <c r="K1" s="51"/>
      <c r="L1" s="51"/>
      <c r="M1" s="51"/>
      <c r="N1" s="51"/>
      <c r="O1" s="51"/>
      <c r="P1" s="51"/>
      <c r="Q1" s="51"/>
      <c r="R1" s="51"/>
      <c r="S1" s="51"/>
      <c r="T1" s="51"/>
      <c r="U1" s="51"/>
      <c r="V1" s="51"/>
      <c r="W1" s="51"/>
      <c r="X1" s="51"/>
      <c r="Y1" s="8"/>
      <c r="Z1" s="8"/>
    </row>
    <row r="2" spans="1:26" ht="12" customHeight="1">
      <c r="A2" s="51"/>
      <c r="B2" s="52"/>
      <c r="C2" s="8"/>
      <c r="D2" s="8"/>
      <c r="E2" s="8"/>
      <c r="F2" s="8"/>
      <c r="G2" s="51"/>
      <c r="H2" s="51"/>
      <c r="I2" s="53"/>
      <c r="J2" s="51"/>
      <c r="K2" s="51"/>
      <c r="L2" s="51"/>
      <c r="M2" s="51"/>
      <c r="N2" s="51"/>
      <c r="O2" s="51"/>
      <c r="P2" s="51"/>
      <c r="Q2" s="51"/>
      <c r="R2" s="51"/>
      <c r="S2" s="51"/>
      <c r="T2" s="51"/>
      <c r="U2" s="51"/>
      <c r="V2" s="51"/>
      <c r="W2" s="51"/>
      <c r="X2" s="51"/>
      <c r="Y2" s="8"/>
      <c r="Z2" s="8"/>
    </row>
    <row r="3" spans="1:26" ht="12" customHeight="1">
      <c r="A3" s="51"/>
      <c r="B3" s="52"/>
      <c r="C3" s="388" t="s">
        <v>77</v>
      </c>
      <c r="D3" s="385"/>
      <c r="E3" s="385"/>
      <c r="F3" s="385"/>
      <c r="G3" s="51"/>
      <c r="H3" s="51"/>
      <c r="I3" s="53"/>
      <c r="J3" s="51"/>
      <c r="K3" s="51"/>
      <c r="L3" s="51"/>
      <c r="M3" s="51"/>
      <c r="N3" s="51"/>
      <c r="O3" s="51"/>
      <c r="P3" s="51"/>
      <c r="Q3" s="51"/>
      <c r="R3" s="51"/>
      <c r="S3" s="51"/>
      <c r="T3" s="51"/>
      <c r="U3" s="51"/>
      <c r="V3" s="51"/>
      <c r="W3" s="51"/>
      <c r="X3" s="51"/>
      <c r="Y3" s="8"/>
      <c r="Z3" s="8"/>
    </row>
    <row r="4" spans="1:26" ht="31.5" customHeight="1">
      <c r="A4" s="51"/>
      <c r="B4" s="51"/>
      <c r="C4" s="389"/>
      <c r="D4" s="389"/>
      <c r="E4" s="389"/>
      <c r="F4" s="389"/>
      <c r="G4" s="51"/>
      <c r="H4" s="51"/>
      <c r="I4" s="53"/>
      <c r="J4" s="51"/>
      <c r="K4" s="51"/>
      <c r="L4" s="51"/>
      <c r="M4" s="51"/>
      <c r="N4" s="51"/>
      <c r="O4" s="51"/>
      <c r="P4" s="51"/>
      <c r="Q4" s="51"/>
      <c r="R4" s="51"/>
      <c r="S4" s="51"/>
      <c r="T4" s="51"/>
      <c r="U4" s="51"/>
      <c r="V4" s="51"/>
      <c r="W4" s="51"/>
      <c r="X4" s="51"/>
    </row>
    <row r="5" spans="1:26" ht="12" customHeight="1">
      <c r="A5" s="51"/>
      <c r="B5" s="51"/>
      <c r="C5" s="390"/>
      <c r="D5" s="391"/>
      <c r="E5" s="391"/>
      <c r="F5" s="387"/>
      <c r="G5" s="51"/>
      <c r="H5" s="51"/>
      <c r="I5" s="53"/>
      <c r="J5" s="51"/>
      <c r="K5" s="51"/>
      <c r="L5" s="51"/>
      <c r="M5" s="51"/>
      <c r="N5" s="51"/>
      <c r="O5" s="51"/>
      <c r="P5" s="51"/>
      <c r="Q5" s="51"/>
      <c r="R5" s="51"/>
      <c r="S5" s="51"/>
      <c r="T5" s="51"/>
      <c r="U5" s="51"/>
      <c r="V5" s="51"/>
      <c r="W5" s="51"/>
      <c r="X5" s="51"/>
    </row>
    <row r="6" spans="1:26" ht="22.5" customHeight="1">
      <c r="A6" s="51"/>
      <c r="B6" s="51"/>
      <c r="C6" s="392" t="s">
        <v>78</v>
      </c>
      <c r="D6" s="387"/>
      <c r="E6" s="56" t="s">
        <v>79</v>
      </c>
      <c r="F6" s="393" t="s">
        <v>80</v>
      </c>
      <c r="G6" s="51"/>
      <c r="H6" s="51"/>
      <c r="I6" s="51"/>
      <c r="J6" s="51"/>
      <c r="K6" s="51"/>
      <c r="L6" s="51"/>
      <c r="M6" s="51"/>
      <c r="N6" s="51"/>
      <c r="O6" s="51"/>
      <c r="P6" s="51"/>
      <c r="Q6" s="51"/>
      <c r="R6" s="51"/>
      <c r="S6" s="51"/>
      <c r="T6" s="51"/>
      <c r="U6" s="51"/>
      <c r="V6" s="51"/>
      <c r="W6" s="51"/>
      <c r="X6" s="51"/>
    </row>
    <row r="7" spans="1:26" ht="33" customHeight="1">
      <c r="A7" s="51"/>
      <c r="B7" s="51"/>
      <c r="C7" s="396"/>
      <c r="D7" s="387"/>
      <c r="E7" s="393" t="s">
        <v>81</v>
      </c>
      <c r="F7" s="394"/>
      <c r="G7" s="51"/>
      <c r="H7" s="51"/>
      <c r="I7" s="51"/>
      <c r="J7" s="51"/>
      <c r="K7" s="51"/>
      <c r="L7" s="51"/>
      <c r="M7" s="51"/>
      <c r="N7" s="51"/>
      <c r="O7" s="51"/>
      <c r="P7" s="51"/>
      <c r="Q7" s="51"/>
      <c r="R7" s="51"/>
      <c r="S7" s="51"/>
      <c r="T7" s="51"/>
      <c r="U7" s="51"/>
      <c r="V7" s="51"/>
      <c r="W7" s="51"/>
      <c r="X7" s="51"/>
    </row>
    <row r="8" spans="1:26" ht="12" customHeight="1">
      <c r="A8" s="386" t="s">
        <v>82</v>
      </c>
      <c r="B8" s="387"/>
      <c r="C8" s="58" t="s">
        <v>83</v>
      </c>
      <c r="D8" s="58" t="s">
        <v>84</v>
      </c>
      <c r="E8" s="395"/>
      <c r="F8" s="395"/>
      <c r="G8" s="51"/>
      <c r="H8" s="51"/>
      <c r="I8" s="51"/>
      <c r="J8" s="51"/>
      <c r="K8" s="51"/>
      <c r="L8" s="51"/>
      <c r="M8" s="51"/>
      <c r="N8" s="51"/>
      <c r="O8" s="51"/>
      <c r="P8" s="51"/>
      <c r="Q8" s="51"/>
      <c r="R8" s="51"/>
      <c r="S8" s="51"/>
      <c r="T8" s="51"/>
      <c r="U8" s="51"/>
      <c r="V8" s="51"/>
      <c r="W8" s="51"/>
      <c r="X8" s="51"/>
    </row>
    <row r="9" spans="1:26" ht="12" customHeight="1">
      <c r="A9" s="59" t="s">
        <v>85</v>
      </c>
      <c r="B9" s="59" t="s">
        <v>86</v>
      </c>
      <c r="C9" s="60">
        <v>0</v>
      </c>
      <c r="D9" s="61">
        <f>'01. Talento Humano'!L25</f>
        <v>0</v>
      </c>
      <c r="E9" s="62">
        <f>+'01. Talento Humano'!H25</f>
        <v>762150000</v>
      </c>
      <c r="F9" s="62">
        <f>SUM(C9:E9)</f>
        <v>762150000</v>
      </c>
      <c r="G9" s="63">
        <f>+F9/F16</f>
        <v>0.42437226601341432</v>
      </c>
      <c r="H9" s="64"/>
      <c r="I9" s="65"/>
      <c r="J9" s="51"/>
      <c r="K9" s="51"/>
      <c r="L9" s="51"/>
      <c r="M9" s="51"/>
      <c r="N9" s="51"/>
      <c r="O9" s="51"/>
      <c r="P9" s="51"/>
      <c r="Q9" s="51"/>
      <c r="R9" s="51"/>
      <c r="S9" s="51"/>
      <c r="T9" s="51"/>
      <c r="U9" s="51"/>
      <c r="V9" s="51"/>
      <c r="W9" s="51"/>
      <c r="X9" s="51"/>
    </row>
    <row r="10" spans="1:26" ht="12" customHeight="1">
      <c r="A10" s="59" t="s">
        <v>87</v>
      </c>
      <c r="B10" s="59" t="s">
        <v>88</v>
      </c>
      <c r="C10" s="60">
        <v>0</v>
      </c>
      <c r="D10" s="61">
        <v>0</v>
      </c>
      <c r="E10" s="62">
        <f>+'02. Capacitación-Socializacione'!G16</f>
        <v>199053450</v>
      </c>
      <c r="F10" s="62">
        <f>+'02. Capacitación-Socializacione'!G16</f>
        <v>199053450</v>
      </c>
      <c r="G10" s="63">
        <f t="shared" ref="G10:G15" si="0">F10/$F$16</f>
        <v>0.11083482730996244</v>
      </c>
      <c r="H10" s="64"/>
      <c r="I10" s="51"/>
      <c r="J10" s="51"/>
      <c r="K10" s="51"/>
      <c r="L10" s="51"/>
      <c r="M10" s="51"/>
      <c r="N10" s="51"/>
      <c r="O10" s="51"/>
      <c r="P10" s="51"/>
      <c r="Q10" s="51"/>
      <c r="R10" s="51"/>
      <c r="S10" s="51"/>
      <c r="T10" s="51"/>
      <c r="U10" s="51"/>
      <c r="V10" s="51"/>
      <c r="W10" s="51"/>
      <c r="X10" s="51"/>
    </row>
    <row r="11" spans="1:26" ht="12" customHeight="1">
      <c r="A11" s="59" t="s">
        <v>89</v>
      </c>
      <c r="B11" s="66" t="s">
        <v>90</v>
      </c>
      <c r="C11" s="60">
        <f>'03. Materiales, Insumos y Doc.'!J9</f>
        <v>0</v>
      </c>
      <c r="D11" s="61">
        <f>'03. Materiales, Insumos y Doc.'!K9</f>
        <v>0</v>
      </c>
      <c r="E11" s="62">
        <f>+'03. Materiales, Insumos y Doc.'!G9</f>
        <v>828000</v>
      </c>
      <c r="F11" s="62">
        <f>+'03. Materiales, Insumos y Doc.'!M9</f>
        <v>828000</v>
      </c>
      <c r="G11" s="63">
        <f t="shared" si="0"/>
        <v>4.6103816343122362E-4</v>
      </c>
      <c r="H11" s="64"/>
      <c r="I11" s="51"/>
      <c r="J11" s="51"/>
      <c r="K11" s="51"/>
      <c r="L11" s="51"/>
      <c r="M11" s="51"/>
      <c r="N11" s="51"/>
      <c r="O11" s="51"/>
      <c r="P11" s="51"/>
      <c r="Q11" s="51"/>
      <c r="R11" s="51"/>
      <c r="S11" s="51"/>
      <c r="T11" s="51"/>
      <c r="U11" s="51"/>
      <c r="V11" s="51"/>
      <c r="W11" s="51"/>
      <c r="X11" s="51"/>
    </row>
    <row r="12" spans="1:26" ht="12" customHeight="1">
      <c r="A12" s="59" t="s">
        <v>91</v>
      </c>
      <c r="B12" s="66" t="s">
        <v>92</v>
      </c>
      <c r="C12" s="60">
        <v>0</v>
      </c>
      <c r="D12" s="61">
        <f>'04. Protección y Divulgacion'!L21</f>
        <v>0</v>
      </c>
      <c r="E12" s="62">
        <f>+'04. Protección y Divulgacion'!H21</f>
        <v>25941419</v>
      </c>
      <c r="F12" s="62">
        <f>+'04. Protección y Divulgacion'!N21</f>
        <v>25941419</v>
      </c>
      <c r="G12" s="63">
        <f t="shared" si="0"/>
        <v>1.4444425329178561E-2</v>
      </c>
      <c r="H12" s="64"/>
      <c r="I12" s="51"/>
      <c r="J12" s="51"/>
      <c r="K12" s="51"/>
      <c r="L12" s="51"/>
      <c r="M12" s="51"/>
      <c r="N12" s="51"/>
      <c r="O12" s="51"/>
      <c r="P12" s="51"/>
      <c r="Q12" s="51"/>
      <c r="R12" s="51"/>
      <c r="S12" s="51"/>
      <c r="T12" s="51"/>
      <c r="U12" s="51"/>
      <c r="V12" s="51"/>
      <c r="W12" s="51"/>
      <c r="X12" s="51"/>
    </row>
    <row r="13" spans="1:26" ht="12" customHeight="1">
      <c r="A13" s="59" t="s">
        <v>93</v>
      </c>
      <c r="B13" s="66" t="s">
        <v>94</v>
      </c>
      <c r="C13" s="60">
        <f>'05. Gastos de viaje'!K39</f>
        <v>0</v>
      </c>
      <c r="D13" s="61">
        <f>'05. Gastos de viaje'!L39</f>
        <v>0</v>
      </c>
      <c r="E13" s="62">
        <f>+'05. Gastos de viaje'!H36</f>
        <v>632775800</v>
      </c>
      <c r="F13" s="62">
        <f>+'05. Gastos de viaje'!H36</f>
        <v>632775800</v>
      </c>
      <c r="G13" s="63">
        <f t="shared" si="0"/>
        <v>0.35233549842478656</v>
      </c>
      <c r="H13" s="64"/>
      <c r="I13" s="51"/>
      <c r="J13" s="51"/>
      <c r="K13" s="51"/>
      <c r="L13" s="51"/>
      <c r="M13" s="51"/>
      <c r="N13" s="51"/>
      <c r="O13" s="51"/>
      <c r="P13" s="51"/>
      <c r="Q13" s="51"/>
      <c r="R13" s="51"/>
      <c r="S13" s="51"/>
      <c r="T13" s="51"/>
      <c r="U13" s="51"/>
      <c r="V13" s="51"/>
      <c r="W13" s="51"/>
      <c r="X13" s="51"/>
    </row>
    <row r="14" spans="1:26" ht="12" customHeight="1">
      <c r="A14" s="59" t="s">
        <v>95</v>
      </c>
      <c r="B14" s="66" t="s">
        <v>96</v>
      </c>
      <c r="C14" s="60">
        <v>0</v>
      </c>
      <c r="D14" s="61">
        <f>'06. Administrativos '!K29</f>
        <v>0</v>
      </c>
      <c r="E14" s="62">
        <f>+'06. Administrativos '!G29</f>
        <v>47198100</v>
      </c>
      <c r="F14" s="62">
        <f>+'06. Administrativos '!G29</f>
        <v>47198100</v>
      </c>
      <c r="G14" s="63">
        <f t="shared" si="0"/>
        <v>2.6280344615269607E-2</v>
      </c>
      <c r="H14" s="64"/>
      <c r="I14" s="51"/>
      <c r="J14" s="51"/>
      <c r="K14" s="51"/>
      <c r="L14" s="51"/>
      <c r="M14" s="51"/>
      <c r="N14" s="51"/>
      <c r="O14" s="51"/>
      <c r="P14" s="51"/>
      <c r="Q14" s="51"/>
      <c r="R14" s="51"/>
      <c r="S14" s="51"/>
      <c r="T14" s="51"/>
      <c r="U14" s="51"/>
      <c r="V14" s="51"/>
      <c r="W14" s="51"/>
      <c r="X14" s="51"/>
    </row>
    <row r="15" spans="1:26" ht="12" customHeight="1">
      <c r="A15" s="59" t="s">
        <v>97</v>
      </c>
      <c r="B15" s="66" t="s">
        <v>98</v>
      </c>
      <c r="C15" s="60">
        <f>'07.Gastos apoyo supervision'!I18</f>
        <v>0</v>
      </c>
      <c r="D15" s="61">
        <f>'07.Gastos apoyo supervision'!J18</f>
        <v>0</v>
      </c>
      <c r="E15" s="62">
        <f>+'07.Gastos apoyo supervision'!F18</f>
        <v>128000000</v>
      </c>
      <c r="F15" s="62">
        <f>+'07.Gastos apoyo supervision'!F18</f>
        <v>128000000</v>
      </c>
      <c r="G15" s="63">
        <f t="shared" si="0"/>
        <v>7.1271600143957267E-2</v>
      </c>
      <c r="H15" s="64"/>
      <c r="I15" s="51"/>
      <c r="J15" s="51"/>
      <c r="K15" s="51"/>
      <c r="L15" s="51"/>
      <c r="M15" s="51"/>
      <c r="N15" s="51"/>
      <c r="O15" s="51"/>
      <c r="P15" s="51"/>
      <c r="Q15" s="51"/>
      <c r="R15" s="51"/>
      <c r="S15" s="51"/>
      <c r="T15" s="51"/>
      <c r="U15" s="51"/>
      <c r="V15" s="51"/>
      <c r="W15" s="51"/>
      <c r="X15" s="51"/>
    </row>
    <row r="16" spans="1:26" ht="12" customHeight="1">
      <c r="A16" s="59"/>
      <c r="B16" s="67" t="s">
        <v>80</v>
      </c>
      <c r="C16" s="60">
        <f t="shared" ref="C16:F16" si="1">SUM(C9:C15)</f>
        <v>0</v>
      </c>
      <c r="D16" s="68">
        <f t="shared" si="1"/>
        <v>0</v>
      </c>
      <c r="E16" s="69">
        <f t="shared" si="1"/>
        <v>1795946769</v>
      </c>
      <c r="F16" s="69">
        <f t="shared" si="1"/>
        <v>1795946769</v>
      </c>
      <c r="G16" s="70"/>
      <c r="H16" s="64"/>
      <c r="I16" s="51"/>
      <c r="J16" s="51"/>
      <c r="K16" s="51"/>
      <c r="L16" s="51"/>
      <c r="M16" s="51"/>
      <c r="N16" s="51"/>
      <c r="O16" s="51"/>
      <c r="P16" s="51"/>
      <c r="Q16" s="51"/>
      <c r="R16" s="51"/>
      <c r="S16" s="51"/>
      <c r="T16" s="51"/>
      <c r="U16" s="51"/>
      <c r="V16" s="51"/>
      <c r="W16" s="51"/>
      <c r="X16" s="51"/>
    </row>
    <row r="17" spans="1:24" ht="12" customHeight="1">
      <c r="A17" s="51"/>
      <c r="B17" s="51"/>
      <c r="C17" s="71"/>
      <c r="D17" s="51"/>
      <c r="F17" s="70"/>
      <c r="G17" s="51"/>
      <c r="H17" s="51"/>
      <c r="I17" s="51"/>
      <c r="J17" s="51"/>
      <c r="K17" s="51"/>
      <c r="L17" s="51"/>
      <c r="M17" s="51"/>
      <c r="N17" s="51"/>
      <c r="O17" s="51"/>
      <c r="P17" s="51"/>
      <c r="Q17" s="51"/>
      <c r="R17" s="51"/>
      <c r="S17" s="51"/>
      <c r="T17" s="51"/>
      <c r="U17" s="51"/>
      <c r="V17" s="51"/>
      <c r="W17" s="51"/>
      <c r="X17" s="51"/>
    </row>
    <row r="18" spans="1:24" ht="12" customHeight="1">
      <c r="A18" s="51"/>
      <c r="B18" s="51"/>
      <c r="C18" s="70"/>
      <c r="D18" s="51"/>
      <c r="E18" s="72"/>
      <c r="F18" s="73"/>
      <c r="G18" s="70"/>
      <c r="H18" s="51"/>
      <c r="I18" s="51"/>
      <c r="J18" s="51"/>
      <c r="K18" s="51"/>
      <c r="L18" s="51"/>
      <c r="M18" s="51"/>
      <c r="N18" s="51"/>
      <c r="O18" s="51"/>
      <c r="P18" s="51"/>
      <c r="Q18" s="51"/>
      <c r="R18" s="51"/>
      <c r="S18" s="51"/>
      <c r="T18" s="51"/>
      <c r="U18" s="51"/>
      <c r="V18" s="51"/>
      <c r="W18" s="51"/>
      <c r="X18" s="51"/>
    </row>
    <row r="19" spans="1:24" ht="12" customHeight="1">
      <c r="A19" s="51"/>
      <c r="B19" s="51"/>
      <c r="E19" s="70"/>
      <c r="F19" s="73"/>
      <c r="G19" s="51"/>
      <c r="H19" s="51"/>
      <c r="I19" s="51"/>
      <c r="J19" s="51"/>
      <c r="K19" s="51"/>
      <c r="L19" s="51"/>
      <c r="M19" s="51"/>
      <c r="N19" s="51"/>
      <c r="O19" s="51"/>
      <c r="P19" s="51"/>
      <c r="Q19" s="51"/>
      <c r="R19" s="51"/>
      <c r="S19" s="51"/>
      <c r="T19" s="51"/>
      <c r="U19" s="51"/>
      <c r="V19" s="51"/>
      <c r="W19" s="51"/>
      <c r="X19" s="51"/>
    </row>
    <row r="20" spans="1:24" ht="12" customHeight="1">
      <c r="A20" s="51"/>
      <c r="B20" s="51"/>
      <c r="C20" s="51"/>
      <c r="D20" s="51"/>
      <c r="E20" s="51"/>
      <c r="F20" s="74"/>
      <c r="G20" s="75"/>
      <c r="H20" s="51"/>
      <c r="I20" s="51"/>
      <c r="J20" s="51"/>
      <c r="K20" s="51"/>
      <c r="L20" s="51"/>
      <c r="M20" s="51"/>
      <c r="N20" s="51"/>
      <c r="O20" s="51"/>
      <c r="P20" s="51"/>
      <c r="Q20" s="51"/>
      <c r="R20" s="51"/>
      <c r="S20" s="51"/>
      <c r="T20" s="51"/>
      <c r="U20" s="51"/>
      <c r="V20" s="51"/>
      <c r="W20" s="51"/>
      <c r="X20" s="51"/>
    </row>
    <row r="21" spans="1:24" ht="18" customHeight="1">
      <c r="A21" s="51"/>
      <c r="B21" s="51"/>
      <c r="C21" s="51"/>
      <c r="D21" s="73"/>
      <c r="E21" s="70"/>
      <c r="F21" s="74"/>
      <c r="G21" s="75"/>
      <c r="H21" s="51"/>
      <c r="I21" s="51"/>
      <c r="J21" s="51"/>
      <c r="K21" s="51"/>
      <c r="L21" s="51"/>
      <c r="M21" s="51"/>
      <c r="N21" s="51"/>
      <c r="O21" s="51"/>
      <c r="P21" s="51"/>
      <c r="Q21" s="51"/>
      <c r="R21" s="51"/>
      <c r="S21" s="51"/>
      <c r="T21" s="51"/>
      <c r="U21" s="51"/>
      <c r="V21" s="51"/>
      <c r="W21" s="51"/>
      <c r="X21" s="51"/>
    </row>
    <row r="22" spans="1:24" ht="12" customHeight="1">
      <c r="A22" s="51"/>
      <c r="B22" s="51"/>
      <c r="C22" s="51"/>
      <c r="D22" s="53"/>
      <c r="E22" s="51"/>
      <c r="F22" s="74"/>
      <c r="G22" s="76"/>
      <c r="H22" s="51"/>
      <c r="I22" s="51"/>
      <c r="J22" s="51"/>
      <c r="K22" s="51"/>
      <c r="L22" s="51"/>
      <c r="M22" s="51"/>
      <c r="N22" s="51"/>
      <c r="O22" s="51"/>
      <c r="P22" s="51"/>
      <c r="Q22" s="51"/>
      <c r="R22" s="51"/>
      <c r="S22" s="51"/>
      <c r="T22" s="51"/>
      <c r="U22" s="51"/>
      <c r="V22" s="51"/>
      <c r="W22" s="51"/>
      <c r="X22" s="51"/>
    </row>
    <row r="23" spans="1:24" ht="12" customHeight="1">
      <c r="A23" s="51"/>
      <c r="B23" s="51"/>
      <c r="C23" s="51"/>
      <c r="D23" s="51"/>
      <c r="E23" s="51"/>
      <c r="F23" s="51"/>
      <c r="G23" s="51"/>
      <c r="H23" s="51"/>
      <c r="I23" s="51"/>
      <c r="J23" s="51"/>
      <c r="K23" s="51"/>
      <c r="L23" s="51"/>
      <c r="M23" s="51"/>
      <c r="N23" s="51"/>
      <c r="O23" s="51"/>
      <c r="P23" s="51"/>
      <c r="Q23" s="51"/>
      <c r="R23" s="51"/>
      <c r="S23" s="51"/>
      <c r="T23" s="51"/>
      <c r="U23" s="51"/>
      <c r="V23" s="51"/>
      <c r="W23" s="51"/>
      <c r="X23" s="51"/>
    </row>
    <row r="24" spans="1:24" ht="12" customHeight="1">
      <c r="A24" s="51"/>
      <c r="B24" s="51"/>
      <c r="C24" s="51"/>
      <c r="D24" s="51"/>
      <c r="E24" s="51"/>
      <c r="F24" s="70"/>
      <c r="G24" s="51"/>
      <c r="H24" s="51"/>
      <c r="I24" s="51"/>
      <c r="J24" s="51"/>
      <c r="K24" s="51"/>
      <c r="L24" s="51"/>
      <c r="M24" s="51"/>
      <c r="N24" s="51"/>
      <c r="O24" s="51"/>
      <c r="P24" s="51"/>
      <c r="Q24" s="51"/>
      <c r="R24" s="51"/>
      <c r="S24" s="51"/>
      <c r="T24" s="51"/>
      <c r="U24" s="51"/>
      <c r="V24" s="51"/>
      <c r="W24" s="51"/>
      <c r="X24" s="51"/>
    </row>
    <row r="25" spans="1:24" ht="12" customHeight="1">
      <c r="A25" s="51"/>
      <c r="B25" s="51"/>
      <c r="C25" s="51"/>
      <c r="D25" s="51"/>
      <c r="E25" s="51"/>
      <c r="F25" s="51"/>
      <c r="G25" s="51"/>
      <c r="H25" s="51"/>
      <c r="I25" s="51"/>
      <c r="J25" s="51"/>
      <c r="K25" s="51"/>
      <c r="L25" s="51"/>
      <c r="M25" s="51"/>
      <c r="N25" s="51"/>
      <c r="O25" s="51"/>
      <c r="P25" s="51"/>
      <c r="Q25" s="51"/>
      <c r="R25" s="51"/>
      <c r="S25" s="51"/>
      <c r="T25" s="51"/>
      <c r="U25" s="51"/>
      <c r="V25" s="51"/>
      <c r="W25" s="51"/>
      <c r="X25" s="51"/>
    </row>
    <row r="26" spans="1:24" ht="12" customHeight="1">
      <c r="A26" s="51"/>
      <c r="B26" s="51"/>
      <c r="C26" s="51"/>
      <c r="D26" s="51"/>
      <c r="E26" s="51"/>
      <c r="F26" s="51"/>
      <c r="G26" s="51"/>
      <c r="H26" s="51"/>
      <c r="I26" s="51"/>
      <c r="J26" s="51"/>
      <c r="K26" s="51"/>
      <c r="L26" s="51"/>
      <c r="M26" s="51"/>
      <c r="N26" s="51"/>
      <c r="O26" s="51"/>
      <c r="P26" s="51"/>
      <c r="Q26" s="51"/>
      <c r="R26" s="51"/>
      <c r="S26" s="51"/>
      <c r="T26" s="51"/>
      <c r="U26" s="51"/>
      <c r="V26" s="51"/>
      <c r="W26" s="51"/>
      <c r="X26" s="51"/>
    </row>
    <row r="27" spans="1:24" ht="12" customHeight="1">
      <c r="A27" s="51"/>
      <c r="B27" s="51"/>
      <c r="C27" s="51"/>
      <c r="D27" s="51"/>
      <c r="E27" s="51"/>
      <c r="F27" s="51"/>
      <c r="G27" s="51"/>
      <c r="H27" s="51"/>
      <c r="I27" s="51"/>
      <c r="J27" s="51"/>
      <c r="K27" s="51"/>
      <c r="L27" s="51"/>
      <c r="M27" s="51"/>
      <c r="N27" s="51"/>
      <c r="O27" s="51"/>
      <c r="P27" s="51"/>
      <c r="Q27" s="51"/>
      <c r="R27" s="51"/>
      <c r="S27" s="51"/>
      <c r="T27" s="51"/>
      <c r="U27" s="51"/>
      <c r="V27" s="51"/>
      <c r="W27" s="51"/>
      <c r="X27" s="51"/>
    </row>
    <row r="28" spans="1:24" ht="12" customHeight="1">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2" customHeight="1">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2" customHeight="1">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2" customHeight="1">
      <c r="A31" s="51"/>
      <c r="B31" s="51"/>
      <c r="C31" s="51"/>
      <c r="D31" s="51"/>
      <c r="E31" s="51"/>
      <c r="F31" s="51"/>
      <c r="G31" s="51"/>
      <c r="H31" s="51"/>
      <c r="I31" s="51"/>
      <c r="J31" s="51"/>
      <c r="K31" s="51"/>
      <c r="L31" s="51"/>
      <c r="M31" s="51"/>
      <c r="N31" s="51"/>
      <c r="O31" s="51"/>
      <c r="P31" s="51"/>
      <c r="Q31" s="51"/>
      <c r="R31" s="51"/>
      <c r="S31" s="51"/>
      <c r="T31" s="51"/>
      <c r="U31" s="51"/>
      <c r="V31" s="51"/>
      <c r="W31" s="51"/>
      <c r="X31" s="51"/>
    </row>
    <row r="32" spans="1:24" ht="12" customHeight="1">
      <c r="A32" s="51"/>
      <c r="B32" s="51"/>
      <c r="C32" s="51"/>
      <c r="D32" s="51"/>
      <c r="E32" s="51"/>
      <c r="F32" s="51"/>
      <c r="G32" s="51"/>
      <c r="H32" s="51"/>
      <c r="I32" s="51"/>
      <c r="J32" s="51"/>
      <c r="K32" s="51"/>
      <c r="L32" s="51"/>
      <c r="M32" s="51"/>
      <c r="N32" s="51"/>
      <c r="O32" s="51"/>
      <c r="P32" s="51"/>
      <c r="Q32" s="51"/>
      <c r="R32" s="51"/>
      <c r="S32" s="51"/>
      <c r="T32" s="51"/>
      <c r="U32" s="51"/>
      <c r="V32" s="51"/>
      <c r="W32" s="51"/>
      <c r="X32" s="51"/>
    </row>
    <row r="33" spans="1:24" ht="12" customHeight="1">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2" customHeight="1">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4.2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row>
    <row r="36" spans="1:24" ht="12" customHeight="1">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ht="12" customHeight="1">
      <c r="A37" s="51"/>
      <c r="B37" s="51"/>
      <c r="C37" s="51"/>
      <c r="D37" s="51"/>
      <c r="E37" s="51"/>
      <c r="F37" s="51"/>
      <c r="G37" s="51"/>
      <c r="H37" s="51"/>
      <c r="I37" s="51"/>
      <c r="J37" s="51"/>
      <c r="K37" s="51"/>
      <c r="L37" s="51"/>
      <c r="M37" s="51"/>
      <c r="N37" s="51"/>
      <c r="O37" s="51"/>
      <c r="P37" s="51"/>
      <c r="Q37" s="51"/>
      <c r="R37" s="51"/>
      <c r="S37" s="51"/>
      <c r="T37" s="51"/>
      <c r="U37" s="51"/>
      <c r="V37" s="51"/>
      <c r="W37" s="51"/>
      <c r="X37" s="51"/>
    </row>
    <row r="38" spans="1:24" ht="12" customHeight="1">
      <c r="A38" s="51"/>
      <c r="B38" s="51"/>
      <c r="C38" s="51"/>
      <c r="D38" s="51"/>
      <c r="E38" s="51"/>
      <c r="F38" s="51"/>
      <c r="G38" s="51"/>
      <c r="H38" s="51"/>
      <c r="I38" s="51"/>
      <c r="J38" s="51"/>
      <c r="K38" s="51"/>
      <c r="L38" s="51"/>
      <c r="M38" s="51"/>
      <c r="N38" s="51"/>
      <c r="O38" s="51"/>
      <c r="P38" s="51"/>
      <c r="Q38" s="51"/>
      <c r="R38" s="51"/>
      <c r="S38" s="51"/>
      <c r="T38" s="51"/>
      <c r="U38" s="51"/>
      <c r="V38" s="51"/>
      <c r="W38" s="51"/>
      <c r="X38" s="51"/>
    </row>
    <row r="39" spans="1:24" ht="12" customHeight="1">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ht="12" customHeight="1">
      <c r="A40" s="51"/>
      <c r="B40" s="51"/>
      <c r="C40" s="51"/>
      <c r="D40" s="51"/>
      <c r="E40" s="51"/>
      <c r="F40" s="51"/>
      <c r="G40" s="51"/>
      <c r="H40" s="51"/>
      <c r="I40" s="51"/>
      <c r="J40" s="51"/>
      <c r="K40" s="51"/>
      <c r="L40" s="51"/>
      <c r="M40" s="51"/>
      <c r="N40" s="51"/>
      <c r="O40" s="51"/>
      <c r="P40" s="51"/>
      <c r="Q40" s="51"/>
      <c r="R40" s="51"/>
      <c r="S40" s="51"/>
      <c r="T40" s="51"/>
      <c r="U40" s="51"/>
      <c r="V40" s="51"/>
      <c r="W40" s="51"/>
      <c r="X40" s="51"/>
    </row>
    <row r="41" spans="1:24" ht="12" customHeight="1">
      <c r="A41" s="51"/>
      <c r="B41" s="51"/>
      <c r="C41" s="51"/>
      <c r="D41" s="51"/>
      <c r="E41" s="77"/>
      <c r="F41" s="73"/>
      <c r="G41" s="73"/>
      <c r="H41" s="73"/>
      <c r="I41" s="73"/>
      <c r="J41" s="51"/>
      <c r="K41" s="51"/>
      <c r="L41" s="51"/>
      <c r="M41" s="51"/>
      <c r="N41" s="51"/>
      <c r="O41" s="51"/>
      <c r="P41" s="51"/>
      <c r="Q41" s="51"/>
      <c r="R41" s="51"/>
      <c r="S41" s="51"/>
      <c r="T41" s="51"/>
      <c r="U41" s="51"/>
      <c r="V41" s="51"/>
      <c r="W41" s="51"/>
      <c r="X41" s="51"/>
    </row>
    <row r="42" spans="1:24" ht="12" customHeight="1">
      <c r="A42" s="51"/>
      <c r="B42" s="51"/>
      <c r="C42" s="51"/>
      <c r="D42" s="51"/>
      <c r="E42" s="51"/>
      <c r="F42" s="51"/>
      <c r="G42" s="51"/>
      <c r="H42" s="73"/>
      <c r="I42" s="73"/>
      <c r="J42" s="51"/>
      <c r="K42" s="51"/>
      <c r="L42" s="51"/>
      <c r="M42" s="51"/>
      <c r="N42" s="51"/>
      <c r="O42" s="51"/>
      <c r="P42" s="51"/>
      <c r="Q42" s="51"/>
      <c r="R42" s="51"/>
      <c r="S42" s="51"/>
      <c r="T42" s="51"/>
      <c r="U42" s="51"/>
      <c r="V42" s="51"/>
      <c r="W42" s="51"/>
      <c r="X42" s="51"/>
    </row>
    <row r="43" spans="1:24" ht="12" customHeight="1">
      <c r="A43" s="51"/>
      <c r="B43" s="51"/>
      <c r="C43" s="51"/>
      <c r="D43" s="51"/>
      <c r="E43" s="51"/>
      <c r="F43" s="51"/>
      <c r="G43" s="51"/>
      <c r="H43" s="73"/>
      <c r="I43" s="73"/>
      <c r="J43" s="51"/>
      <c r="K43" s="51"/>
      <c r="L43" s="51"/>
      <c r="M43" s="51"/>
      <c r="N43" s="51"/>
      <c r="O43" s="51"/>
      <c r="P43" s="51"/>
      <c r="Q43" s="51"/>
      <c r="R43" s="51"/>
      <c r="S43" s="51"/>
      <c r="T43" s="51"/>
      <c r="U43" s="51"/>
      <c r="V43" s="51"/>
      <c r="W43" s="51"/>
      <c r="X43" s="51"/>
    </row>
    <row r="44" spans="1:24" ht="12" customHeight="1">
      <c r="A44" s="51"/>
      <c r="B44" s="51"/>
      <c r="C44" s="51"/>
      <c r="D44" s="51"/>
      <c r="E44" s="51"/>
      <c r="F44" s="51"/>
      <c r="G44" s="51"/>
      <c r="H44" s="73"/>
      <c r="I44" s="73"/>
      <c r="J44" s="51"/>
      <c r="K44" s="51"/>
      <c r="L44" s="51"/>
      <c r="M44" s="51"/>
      <c r="N44" s="51"/>
      <c r="O44" s="51"/>
      <c r="P44" s="51"/>
      <c r="Q44" s="51"/>
      <c r="R44" s="51"/>
      <c r="S44" s="51"/>
      <c r="T44" s="51"/>
      <c r="U44" s="51"/>
      <c r="V44" s="51"/>
      <c r="W44" s="51"/>
      <c r="X44" s="51"/>
    </row>
    <row r="45" spans="1:24" ht="12" customHeight="1">
      <c r="A45" s="51"/>
      <c r="B45" s="51"/>
      <c r="C45" s="51"/>
      <c r="D45" s="51"/>
      <c r="E45" s="51"/>
      <c r="F45" s="51"/>
      <c r="G45" s="51"/>
      <c r="H45" s="73"/>
      <c r="I45" s="73"/>
      <c r="J45" s="51"/>
      <c r="K45" s="51"/>
      <c r="L45" s="51"/>
      <c r="M45" s="51"/>
      <c r="N45" s="51"/>
      <c r="O45" s="51"/>
      <c r="P45" s="51"/>
      <c r="Q45" s="51"/>
      <c r="R45" s="51"/>
      <c r="S45" s="51"/>
      <c r="T45" s="51"/>
      <c r="U45" s="51"/>
      <c r="V45" s="51"/>
      <c r="W45" s="51"/>
      <c r="X45" s="51"/>
    </row>
    <row r="46" spans="1:24" ht="12" customHeight="1">
      <c r="A46" s="51"/>
      <c r="B46" s="51"/>
      <c r="C46" s="51"/>
      <c r="D46" s="51"/>
      <c r="E46" s="51"/>
      <c r="F46" s="51"/>
      <c r="G46" s="51"/>
      <c r="H46" s="73"/>
      <c r="I46" s="73"/>
      <c r="J46" s="51"/>
      <c r="K46" s="51"/>
      <c r="L46" s="51"/>
      <c r="M46" s="51"/>
      <c r="N46" s="51"/>
      <c r="O46" s="51"/>
      <c r="P46" s="51"/>
      <c r="Q46" s="51"/>
      <c r="R46" s="51"/>
      <c r="S46" s="51"/>
      <c r="T46" s="51"/>
      <c r="U46" s="51"/>
      <c r="V46" s="51"/>
      <c r="W46" s="51"/>
      <c r="X46" s="51"/>
    </row>
    <row r="47" spans="1:24" ht="12" customHeight="1">
      <c r="A47" s="51"/>
      <c r="B47" s="51"/>
      <c r="C47" s="51"/>
      <c r="D47" s="51"/>
      <c r="E47" s="51"/>
      <c r="F47" s="51"/>
      <c r="G47" s="51"/>
      <c r="H47" s="73"/>
      <c r="I47" s="73"/>
      <c r="J47" s="51"/>
      <c r="K47" s="51"/>
      <c r="L47" s="51"/>
      <c r="M47" s="51"/>
      <c r="N47" s="51"/>
      <c r="O47" s="51"/>
      <c r="P47" s="51"/>
      <c r="Q47" s="51"/>
      <c r="R47" s="51"/>
      <c r="S47" s="51"/>
      <c r="T47" s="51"/>
      <c r="U47" s="51"/>
      <c r="V47" s="51"/>
      <c r="W47" s="51"/>
      <c r="X47" s="51"/>
    </row>
    <row r="48" spans="1:24" ht="12" customHeight="1">
      <c r="A48" s="51"/>
      <c r="B48" s="51"/>
      <c r="C48" s="51"/>
      <c r="D48" s="51"/>
      <c r="E48" s="51"/>
      <c r="F48" s="51"/>
      <c r="G48" s="51"/>
      <c r="H48" s="73"/>
      <c r="I48" s="73"/>
      <c r="J48" s="51"/>
      <c r="K48" s="51"/>
      <c r="L48" s="51"/>
      <c r="M48" s="51"/>
      <c r="N48" s="51"/>
      <c r="O48" s="51"/>
      <c r="P48" s="51"/>
      <c r="Q48" s="51"/>
      <c r="R48" s="51"/>
      <c r="S48" s="51"/>
      <c r="T48" s="51"/>
      <c r="U48" s="51"/>
      <c r="V48" s="51"/>
      <c r="W48" s="51"/>
      <c r="X48" s="51"/>
    </row>
    <row r="49" spans="1:24" ht="12" customHeight="1">
      <c r="A49" s="51"/>
      <c r="B49" s="51"/>
      <c r="C49" s="51"/>
      <c r="D49" s="51"/>
      <c r="E49" s="51"/>
      <c r="F49" s="51"/>
      <c r="G49" s="51"/>
      <c r="H49" s="73"/>
      <c r="I49" s="73"/>
      <c r="J49" s="51"/>
      <c r="K49" s="51"/>
      <c r="L49" s="51"/>
      <c r="M49" s="51"/>
      <c r="N49" s="51"/>
      <c r="O49" s="51"/>
      <c r="P49" s="51"/>
      <c r="Q49" s="51"/>
      <c r="R49" s="51"/>
      <c r="S49" s="51"/>
      <c r="T49" s="51"/>
      <c r="U49" s="51"/>
      <c r="V49" s="51"/>
      <c r="W49" s="51"/>
      <c r="X49" s="51"/>
    </row>
    <row r="50" spans="1:24" ht="12" customHeight="1">
      <c r="A50" s="51"/>
      <c r="B50" s="51"/>
      <c r="C50" s="51"/>
      <c r="D50" s="51"/>
      <c r="E50" s="51"/>
      <c r="F50" s="51"/>
      <c r="G50" s="51"/>
      <c r="H50" s="73"/>
      <c r="I50" s="73"/>
      <c r="J50" s="51"/>
      <c r="K50" s="51"/>
      <c r="L50" s="51"/>
      <c r="M50" s="51"/>
      <c r="N50" s="51"/>
      <c r="O50" s="51"/>
      <c r="P50" s="51"/>
      <c r="Q50" s="51"/>
      <c r="R50" s="51"/>
      <c r="S50" s="51"/>
      <c r="T50" s="51"/>
      <c r="U50" s="51"/>
      <c r="V50" s="51"/>
      <c r="W50" s="51"/>
      <c r="X50" s="51"/>
    </row>
    <row r="51" spans="1:24" ht="12" customHeight="1">
      <c r="A51" s="51"/>
      <c r="B51" s="51"/>
      <c r="C51" s="51"/>
      <c r="D51" s="51"/>
      <c r="E51" s="51"/>
      <c r="F51" s="51"/>
      <c r="G51" s="51"/>
      <c r="H51" s="73"/>
      <c r="I51" s="73"/>
      <c r="J51" s="51"/>
      <c r="K51" s="51"/>
      <c r="L51" s="51"/>
      <c r="M51" s="51"/>
      <c r="N51" s="51"/>
      <c r="O51" s="51"/>
      <c r="P51" s="51"/>
      <c r="Q51" s="51"/>
      <c r="R51" s="51"/>
      <c r="S51" s="51"/>
      <c r="T51" s="51"/>
      <c r="U51" s="51"/>
      <c r="V51" s="51"/>
      <c r="W51" s="51"/>
      <c r="X51" s="51"/>
    </row>
    <row r="52" spans="1:24" ht="12" customHeight="1">
      <c r="A52" s="51"/>
      <c r="B52" s="51"/>
      <c r="C52" s="51"/>
      <c r="D52" s="51"/>
      <c r="E52" s="51"/>
      <c r="F52" s="51"/>
      <c r="G52" s="51"/>
      <c r="H52" s="73"/>
      <c r="I52" s="73"/>
      <c r="J52" s="51"/>
      <c r="K52" s="51"/>
      <c r="L52" s="51"/>
      <c r="M52" s="51"/>
      <c r="N52" s="51"/>
      <c r="O52" s="51"/>
      <c r="P52" s="51"/>
      <c r="Q52" s="51"/>
      <c r="R52" s="51"/>
      <c r="S52" s="51"/>
      <c r="T52" s="51"/>
      <c r="U52" s="51"/>
      <c r="V52" s="51"/>
      <c r="W52" s="51"/>
      <c r="X52" s="51"/>
    </row>
    <row r="53" spans="1:24" ht="12" customHeight="1">
      <c r="A53" s="51"/>
      <c r="B53" s="51"/>
      <c r="C53" s="51"/>
      <c r="D53" s="51"/>
      <c r="E53" s="51"/>
      <c r="F53" s="51"/>
      <c r="G53" s="51"/>
      <c r="H53" s="73"/>
      <c r="I53" s="73"/>
      <c r="J53" s="51"/>
      <c r="K53" s="51"/>
      <c r="L53" s="51"/>
      <c r="M53" s="51"/>
      <c r="N53" s="51"/>
      <c r="O53" s="51"/>
      <c r="P53" s="51"/>
      <c r="Q53" s="51"/>
      <c r="R53" s="51"/>
      <c r="S53" s="51"/>
      <c r="T53" s="51"/>
      <c r="U53" s="51"/>
      <c r="V53" s="51"/>
      <c r="W53" s="51"/>
      <c r="X53" s="51"/>
    </row>
    <row r="54" spans="1:24" ht="12" customHeight="1">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12" customHeight="1">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12" customHeight="1">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12" customHeight="1">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12" customHeight="1">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12" customHeight="1">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12" customHeight="1">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12" customHeight="1">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12" customHeight="1">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12" customHeight="1">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12" customHeight="1">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12" customHeight="1">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12" customHeight="1">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12" customHeight="1">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12" customHeight="1">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12" customHeight="1">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12" customHeight="1">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12" customHeight="1">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12" customHeight="1">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12" customHeight="1">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12" customHeight="1">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12" customHeight="1">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12" customHeight="1">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12" customHeight="1">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12" customHeight="1">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12" customHeight="1">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12" customHeight="1">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12" customHeight="1">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12" customHeight="1">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12" customHeight="1">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12" customHeight="1">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12" customHeight="1">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12" customHeight="1">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12" customHeight="1">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12" customHeight="1">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12" customHeight="1">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12" customHeight="1">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12" customHeight="1">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12" customHeight="1">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12" customHeight="1">
      <c r="A93" s="51"/>
      <c r="B93" s="51"/>
      <c r="C93" s="51"/>
      <c r="D93" s="51"/>
      <c r="E93" s="51"/>
      <c r="F93" s="51"/>
      <c r="G93" s="51"/>
      <c r="H93" s="51"/>
      <c r="I93" s="51"/>
      <c r="J93" s="51"/>
      <c r="K93" s="51"/>
      <c r="L93" s="51"/>
      <c r="M93" s="51"/>
      <c r="N93" s="51"/>
      <c r="O93" s="51"/>
      <c r="P93" s="51"/>
      <c r="Q93" s="51"/>
      <c r="R93" s="51"/>
      <c r="S93" s="51"/>
      <c r="T93" s="51"/>
      <c r="U93" s="51"/>
      <c r="V93" s="51"/>
      <c r="W93" s="51"/>
      <c r="X93" s="51"/>
    </row>
    <row r="94" spans="1:24" ht="12" customHeight="1">
      <c r="A94" s="51"/>
      <c r="B94" s="51"/>
      <c r="C94" s="51"/>
      <c r="D94" s="51"/>
      <c r="E94" s="51"/>
      <c r="F94" s="51"/>
      <c r="G94" s="51"/>
      <c r="H94" s="51"/>
      <c r="I94" s="51"/>
      <c r="J94" s="51"/>
      <c r="K94" s="51"/>
      <c r="L94" s="51"/>
      <c r="M94" s="51"/>
      <c r="N94" s="51"/>
      <c r="O94" s="51"/>
      <c r="P94" s="51"/>
      <c r="Q94" s="51"/>
      <c r="R94" s="51"/>
      <c r="S94" s="51"/>
      <c r="T94" s="51"/>
      <c r="U94" s="51"/>
      <c r="V94" s="51"/>
      <c r="W94" s="51"/>
      <c r="X94" s="51"/>
    </row>
    <row r="95" spans="1:24" ht="12" customHeight="1">
      <c r="A95" s="51"/>
      <c r="B95" s="51"/>
      <c r="C95" s="51"/>
      <c r="D95" s="51"/>
      <c r="E95" s="51"/>
      <c r="F95" s="51"/>
      <c r="G95" s="51"/>
      <c r="H95" s="51"/>
      <c r="I95" s="51"/>
      <c r="J95" s="51"/>
      <c r="K95" s="51"/>
      <c r="L95" s="51"/>
      <c r="M95" s="51"/>
      <c r="N95" s="51"/>
      <c r="O95" s="51"/>
      <c r="P95" s="51"/>
      <c r="Q95" s="51"/>
      <c r="R95" s="51"/>
      <c r="S95" s="51"/>
      <c r="T95" s="51"/>
      <c r="U95" s="51"/>
      <c r="V95" s="51"/>
      <c r="W95" s="51"/>
      <c r="X95" s="51"/>
    </row>
    <row r="96" spans="1:24" ht="12" customHeight="1">
      <c r="A96" s="51"/>
      <c r="B96" s="51"/>
      <c r="C96" s="51"/>
      <c r="D96" s="51"/>
      <c r="E96" s="51"/>
      <c r="F96" s="51"/>
      <c r="G96" s="51"/>
      <c r="H96" s="51"/>
      <c r="I96" s="51"/>
      <c r="J96" s="51"/>
      <c r="K96" s="51"/>
      <c r="L96" s="51"/>
      <c r="M96" s="51"/>
      <c r="N96" s="51"/>
      <c r="O96" s="51"/>
      <c r="P96" s="51"/>
      <c r="Q96" s="51"/>
      <c r="R96" s="51"/>
      <c r="S96" s="51"/>
      <c r="T96" s="51"/>
      <c r="U96" s="51"/>
      <c r="V96" s="51"/>
      <c r="W96" s="51"/>
      <c r="X96" s="51"/>
    </row>
    <row r="97" spans="1:24" ht="12" customHeight="1">
      <c r="A97" s="51"/>
      <c r="B97" s="51"/>
      <c r="C97" s="51"/>
      <c r="D97" s="51"/>
      <c r="E97" s="51"/>
      <c r="F97" s="51"/>
      <c r="G97" s="51"/>
      <c r="H97" s="51"/>
      <c r="I97" s="51"/>
      <c r="J97" s="51"/>
      <c r="K97" s="51"/>
      <c r="L97" s="51"/>
      <c r="M97" s="51"/>
      <c r="N97" s="51"/>
      <c r="O97" s="51"/>
      <c r="P97" s="51"/>
      <c r="Q97" s="51"/>
      <c r="R97" s="51"/>
      <c r="S97" s="51"/>
      <c r="T97" s="51"/>
      <c r="U97" s="51"/>
      <c r="V97" s="51"/>
      <c r="W97" s="51"/>
      <c r="X97" s="51"/>
    </row>
    <row r="98" spans="1:24" ht="12" customHeight="1">
      <c r="A98" s="51"/>
      <c r="B98" s="51"/>
      <c r="C98" s="51"/>
      <c r="D98" s="51"/>
      <c r="E98" s="51"/>
      <c r="F98" s="51"/>
      <c r="G98" s="51"/>
      <c r="H98" s="51"/>
      <c r="I98" s="51"/>
      <c r="J98" s="51"/>
      <c r="K98" s="51"/>
      <c r="L98" s="51"/>
      <c r="M98" s="51"/>
      <c r="N98" s="51"/>
      <c r="O98" s="51"/>
      <c r="P98" s="51"/>
      <c r="Q98" s="51"/>
      <c r="R98" s="51"/>
      <c r="S98" s="51"/>
      <c r="T98" s="51"/>
      <c r="U98" s="51"/>
      <c r="V98" s="51"/>
      <c r="W98" s="51"/>
      <c r="X98" s="51"/>
    </row>
    <row r="99" spans="1:24" ht="12" customHeight="1">
      <c r="A99" s="51"/>
      <c r="B99" s="51"/>
      <c r="C99" s="51"/>
      <c r="D99" s="51"/>
      <c r="E99" s="51"/>
      <c r="F99" s="51"/>
      <c r="G99" s="51"/>
      <c r="H99" s="51"/>
      <c r="I99" s="51"/>
      <c r="J99" s="51"/>
      <c r="K99" s="51"/>
      <c r="L99" s="51"/>
      <c r="M99" s="51"/>
      <c r="N99" s="51"/>
      <c r="O99" s="51"/>
      <c r="P99" s="51"/>
      <c r="Q99" s="51"/>
      <c r="R99" s="51"/>
      <c r="S99" s="51"/>
      <c r="T99" s="51"/>
      <c r="U99" s="51"/>
      <c r="V99" s="51"/>
      <c r="W99" s="51"/>
      <c r="X99" s="51"/>
    </row>
    <row r="100" spans="1:24" ht="12"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1:24" ht="12"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1:24" ht="12"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1:24" ht="12"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row>
    <row r="104" spans="1:24" ht="12"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1:24" ht="12"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row>
    <row r="106" spans="1:24" ht="12"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row>
    <row r="107" spans="1:24" ht="12"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row>
    <row r="108" spans="1:24" ht="12"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row>
    <row r="109" spans="1:24" ht="12"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row>
    <row r="110" spans="1:24" ht="12"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1:24" ht="12"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row>
    <row r="112" spans="1:24" ht="12"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row>
    <row r="113" spans="1:24" ht="12"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row>
    <row r="114" spans="1:24" ht="12"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row>
    <row r="115" spans="1:24" ht="12"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row>
    <row r="116" spans="1:24" ht="12"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row>
    <row r="117" spans="1:24" ht="12"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row>
    <row r="118" spans="1:24" ht="12"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row>
    <row r="119" spans="1:24" ht="12"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row>
    <row r="120" spans="1:24" ht="12"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row>
    <row r="121" spans="1:24" ht="12"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row>
    <row r="122" spans="1:24" ht="12"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row>
    <row r="123" spans="1:24" ht="12"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row>
    <row r="124" spans="1:24" ht="12"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row>
    <row r="125" spans="1:24" ht="12"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row>
    <row r="126" spans="1:24" ht="12"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row>
    <row r="127" spans="1:24" ht="12"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row>
    <row r="128" spans="1:24" ht="12"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row>
    <row r="129" spans="1:24" ht="12"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row>
    <row r="130" spans="1:24" ht="12"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row>
    <row r="131" spans="1:24" ht="12"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row>
    <row r="132" spans="1:24" ht="12"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row>
    <row r="133" spans="1:24" ht="12"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row>
    <row r="134" spans="1:24" ht="12"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row>
    <row r="135" spans="1:24" ht="12"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row>
    <row r="136" spans="1:24" ht="12"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row>
    <row r="137" spans="1:24" ht="12"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row>
    <row r="138" spans="1:24" ht="12"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row>
    <row r="139" spans="1:24" ht="12"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row>
    <row r="140" spans="1:24" ht="12"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row>
    <row r="141" spans="1:24" ht="12"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row>
    <row r="142" spans="1:24" ht="12"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row>
    <row r="143" spans="1:24" ht="12"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row>
    <row r="144" spans="1:24" ht="12"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row>
    <row r="145" spans="1:24" ht="12"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row>
    <row r="146" spans="1:24" ht="12"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row>
    <row r="147" spans="1:24" ht="12"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row>
    <row r="148" spans="1:24" ht="12"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row>
    <row r="149" spans="1:24" ht="12"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row>
    <row r="150" spans="1:24" ht="12"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row>
    <row r="151" spans="1:24" ht="12"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row>
    <row r="152" spans="1:24" ht="12"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row>
    <row r="153" spans="1:24" ht="12"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row>
    <row r="154" spans="1:24" ht="12"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row>
    <row r="155" spans="1:24" ht="12"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row>
    <row r="156" spans="1:24" ht="12"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row>
    <row r="157" spans="1:24" ht="12"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row>
    <row r="158" spans="1:24" ht="12"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row>
    <row r="159" spans="1:24" ht="12"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row>
    <row r="160" spans="1:24" ht="12"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row>
    <row r="161" spans="1:24" ht="12"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row>
    <row r="162" spans="1:24" ht="12"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row>
    <row r="163" spans="1:24" ht="12"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row>
    <row r="164" spans="1:24" ht="12"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row>
    <row r="165" spans="1:24" ht="12"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row>
    <row r="166" spans="1:24" ht="12"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row>
    <row r="167" spans="1:24" ht="12"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row>
    <row r="168" spans="1:24" ht="12"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row>
    <row r="169" spans="1:24" ht="12"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row>
    <row r="170" spans="1:24" ht="12"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row>
    <row r="171" spans="1:24" ht="12"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row>
    <row r="172" spans="1:24" ht="12"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row>
    <row r="173" spans="1:24" ht="12"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row>
    <row r="174" spans="1:24" ht="12"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row>
    <row r="175" spans="1:24" ht="12"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row>
    <row r="176" spans="1:24" ht="12"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row>
    <row r="177" spans="1:24" ht="12"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row>
    <row r="178" spans="1:24" ht="12"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row>
    <row r="179" spans="1:24" ht="12"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row>
    <row r="180" spans="1:24" ht="12"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row>
    <row r="181" spans="1:24" ht="12"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row>
    <row r="182" spans="1:24" ht="12"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row>
    <row r="183" spans="1:24" ht="12"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row>
    <row r="184" spans="1:24" ht="12"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row>
    <row r="185" spans="1:24" ht="12"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row>
    <row r="186" spans="1:24" ht="12"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row>
    <row r="187" spans="1:24" ht="12"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row>
    <row r="188" spans="1:24" ht="12"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row>
    <row r="189" spans="1:24" ht="12"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row>
    <row r="190" spans="1:24" ht="12"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row>
    <row r="191" spans="1:24" ht="12"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row>
    <row r="192" spans="1:24" ht="12"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row>
    <row r="193" spans="1:24" ht="12"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row>
    <row r="194" spans="1:24" ht="12"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row>
    <row r="195" spans="1:24" ht="12"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row>
    <row r="196" spans="1:24" ht="12"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row>
    <row r="197" spans="1:24" ht="12"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row>
    <row r="198" spans="1:24" ht="12"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row>
    <row r="199" spans="1:24" ht="12"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row>
    <row r="200" spans="1:24" ht="12"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row>
    <row r="201" spans="1:24" ht="12"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row>
    <row r="202" spans="1:24" ht="12"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row>
    <row r="203" spans="1:24" ht="12"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row>
    <row r="204" spans="1:24" ht="12"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row>
    <row r="205" spans="1:24" ht="12"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row>
    <row r="206" spans="1:24" ht="12"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row>
    <row r="207" spans="1:24" ht="12"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row>
    <row r="208" spans="1:24" ht="12"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row>
    <row r="209" spans="1:24" ht="12"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row>
    <row r="210" spans="1:24" ht="12"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row>
    <row r="211" spans="1:24" ht="12"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row>
    <row r="212" spans="1:24" ht="12"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row>
    <row r="213" spans="1:24" ht="12"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row>
    <row r="214" spans="1:24" ht="12"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row>
    <row r="215" spans="1:24" ht="12"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row>
    <row r="216" spans="1:24" ht="12"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row>
    <row r="217" spans="1:24" ht="12"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row>
    <row r="218" spans="1:24" ht="15.75" customHeight="1"/>
    <row r="219" spans="1:24" ht="15.75" customHeight="1"/>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B8"/>
    <mergeCell ref="C3:F4"/>
    <mergeCell ref="C5:F5"/>
    <mergeCell ref="C6:D6"/>
    <mergeCell ref="F6:F8"/>
    <mergeCell ref="C7:D7"/>
    <mergeCell ref="E7:E8"/>
  </mergeCells>
  <printOptions horizontalCentered="1" verticalCentered="1"/>
  <pageMargins left="0.70866141732283472" right="0.70866141732283472" top="0.74803149606299213" bottom="0.74803149606299213" header="0" footer="0"/>
  <pageSetup scale="51"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1.7109375" customWidth="1"/>
    <col min="2" max="2" width="87.42578125" customWidth="1"/>
    <col min="3" max="3" width="68" customWidth="1"/>
    <col min="4" max="4" width="18.140625" customWidth="1"/>
    <col min="5" max="6" width="19.140625" customWidth="1"/>
    <col min="7" max="7" width="26.85546875" customWidth="1"/>
    <col min="8" max="8" width="26.42578125" customWidth="1"/>
    <col min="9" max="10" width="16.7109375" customWidth="1"/>
    <col min="11" max="11" width="20.85546875" customWidth="1"/>
    <col min="12" max="12" width="16.7109375" customWidth="1"/>
    <col min="13" max="13" width="26.7109375" customWidth="1"/>
    <col min="14" max="14" width="24.85546875" customWidth="1"/>
    <col min="15" max="15" width="23.85546875" customWidth="1"/>
    <col min="16" max="16" width="21.42578125" customWidth="1"/>
    <col min="17" max="17" width="29.5703125" customWidth="1"/>
    <col min="18" max="18" width="71" customWidth="1"/>
    <col min="19" max="19" width="22.7109375" customWidth="1"/>
    <col min="20" max="24" width="10.7109375" customWidth="1"/>
  </cols>
  <sheetData>
    <row r="1" spans="1:26" ht="12" customHeight="1">
      <c r="A1" s="78"/>
      <c r="B1" s="78"/>
      <c r="C1" s="78"/>
      <c r="D1" s="78"/>
      <c r="E1" s="78"/>
      <c r="F1" s="78"/>
      <c r="G1" s="78"/>
      <c r="H1" s="78"/>
      <c r="I1" s="78"/>
      <c r="J1" s="78"/>
      <c r="K1" s="78"/>
      <c r="L1" s="78"/>
      <c r="M1" s="78"/>
      <c r="N1" s="79"/>
      <c r="O1" s="79"/>
      <c r="P1" s="79"/>
      <c r="Q1" s="79"/>
      <c r="R1" s="79"/>
      <c r="S1" s="79"/>
      <c r="T1" s="79"/>
      <c r="U1" s="79"/>
      <c r="V1" s="79"/>
      <c r="W1" s="79"/>
      <c r="X1" s="79"/>
      <c r="Y1" s="80"/>
      <c r="Z1" s="80"/>
    </row>
    <row r="2" spans="1:26" ht="14.25" customHeight="1">
      <c r="A2" s="78"/>
      <c r="B2" s="78"/>
      <c r="C2" s="78"/>
      <c r="D2" s="78"/>
      <c r="E2" s="78"/>
      <c r="F2" s="78"/>
      <c r="G2" s="78"/>
      <c r="H2" s="81"/>
      <c r="I2" s="400" t="s">
        <v>99</v>
      </c>
      <c r="J2" s="391"/>
      <c r="K2" s="391"/>
      <c r="L2" s="391"/>
      <c r="M2" s="391"/>
      <c r="N2" s="387"/>
      <c r="O2" s="79"/>
      <c r="P2" s="79"/>
      <c r="Q2" s="79"/>
      <c r="R2" s="79"/>
      <c r="S2" s="79"/>
      <c r="T2" s="79"/>
      <c r="U2" s="79"/>
      <c r="V2" s="79"/>
      <c r="W2" s="79"/>
      <c r="X2" s="79"/>
      <c r="Y2" s="80"/>
      <c r="Z2" s="80"/>
    </row>
    <row r="3" spans="1:26" ht="36" customHeight="1">
      <c r="A3" s="79"/>
      <c r="B3" s="79"/>
      <c r="C3" s="78" t="s">
        <v>100</v>
      </c>
      <c r="D3" s="79"/>
      <c r="E3" s="79"/>
      <c r="F3" s="79"/>
      <c r="G3" s="79"/>
      <c r="H3" s="82"/>
      <c r="I3" s="400" t="s">
        <v>101</v>
      </c>
      <c r="J3" s="391"/>
      <c r="K3" s="391"/>
      <c r="L3" s="387"/>
      <c r="M3" s="401" t="s">
        <v>79</v>
      </c>
      <c r="N3" s="402" t="s">
        <v>80</v>
      </c>
      <c r="O3" s="403" t="s">
        <v>102</v>
      </c>
      <c r="P3" s="391"/>
      <c r="Q3" s="391"/>
      <c r="R3" s="391"/>
      <c r="S3" s="387"/>
      <c r="T3" s="79"/>
      <c r="U3" s="79"/>
      <c r="V3" s="79"/>
      <c r="W3" s="79"/>
      <c r="X3" s="79"/>
      <c r="Y3" s="80"/>
      <c r="Z3" s="80"/>
    </row>
    <row r="4" spans="1:26" ht="36" customHeight="1">
      <c r="A4" s="79"/>
      <c r="B4" s="79"/>
      <c r="C4" s="79"/>
      <c r="D4" s="79"/>
      <c r="E4" s="79"/>
      <c r="F4" s="79"/>
      <c r="G4" s="79"/>
      <c r="H4" s="82"/>
      <c r="I4" s="404" t="s">
        <v>103</v>
      </c>
      <c r="J4" s="387"/>
      <c r="K4" s="405" t="s">
        <v>104</v>
      </c>
      <c r="L4" s="387"/>
      <c r="M4" s="395"/>
      <c r="N4" s="394"/>
      <c r="O4" s="397" t="s">
        <v>105</v>
      </c>
      <c r="P4" s="391"/>
      <c r="Q4" s="387"/>
      <c r="R4" s="398" t="s">
        <v>106</v>
      </c>
      <c r="S4" s="398" t="s">
        <v>107</v>
      </c>
      <c r="T4" s="79"/>
      <c r="U4" s="79"/>
      <c r="V4" s="79"/>
      <c r="W4" s="79"/>
      <c r="X4" s="79"/>
      <c r="Y4" s="80"/>
      <c r="Z4" s="80"/>
    </row>
    <row r="5" spans="1:26" ht="95.25" customHeight="1">
      <c r="A5" s="83" t="s">
        <v>108</v>
      </c>
      <c r="B5" s="84" t="s">
        <v>109</v>
      </c>
      <c r="C5" s="83" t="s">
        <v>110</v>
      </c>
      <c r="D5" s="83" t="s">
        <v>111</v>
      </c>
      <c r="E5" s="83" t="s">
        <v>112</v>
      </c>
      <c r="F5" s="83" t="s">
        <v>113</v>
      </c>
      <c r="G5" s="83" t="s">
        <v>114</v>
      </c>
      <c r="H5" s="85" t="s">
        <v>80</v>
      </c>
      <c r="I5" s="83" t="s">
        <v>115</v>
      </c>
      <c r="J5" s="83" t="s">
        <v>81</v>
      </c>
      <c r="K5" s="83" t="s">
        <v>115</v>
      </c>
      <c r="L5" s="83" t="s">
        <v>81</v>
      </c>
      <c r="M5" s="83" t="s">
        <v>81</v>
      </c>
      <c r="N5" s="399"/>
      <c r="O5" s="86" t="s">
        <v>116</v>
      </c>
      <c r="P5" s="86" t="s">
        <v>117</v>
      </c>
      <c r="Q5" s="86" t="s">
        <v>118</v>
      </c>
      <c r="R5" s="399"/>
      <c r="S5" s="399"/>
      <c r="T5" s="79"/>
      <c r="U5" s="79"/>
      <c r="V5" s="79"/>
      <c r="W5" s="79"/>
      <c r="X5" s="79"/>
      <c r="Y5" s="80"/>
      <c r="Z5" s="80"/>
    </row>
    <row r="6" spans="1:26" ht="246" customHeight="1">
      <c r="A6" s="87" t="s">
        <v>119</v>
      </c>
      <c r="B6" s="88" t="s">
        <v>120</v>
      </c>
      <c r="C6" s="89" t="s">
        <v>121</v>
      </c>
      <c r="D6" s="90" t="s">
        <v>122</v>
      </c>
      <c r="E6" s="91">
        <v>14</v>
      </c>
      <c r="F6" s="92" t="s">
        <v>123</v>
      </c>
      <c r="G6" s="93">
        <f t="shared" ref="G6:G24" si="0">Q6</f>
        <v>9800000</v>
      </c>
      <c r="H6" s="94">
        <f t="shared" ref="H6:H24" si="1">G6*E6</f>
        <v>137200000</v>
      </c>
      <c r="I6" s="93">
        <v>0</v>
      </c>
      <c r="J6" s="95">
        <v>0</v>
      </c>
      <c r="K6" s="95">
        <v>0</v>
      </c>
      <c r="L6" s="95">
        <v>0</v>
      </c>
      <c r="M6" s="95">
        <f t="shared" ref="M6:M16" si="2">H6-(I6+J6+K6+L6)</f>
        <v>137200000</v>
      </c>
      <c r="N6" s="95">
        <f t="shared" ref="N6:N24" si="3">SUM(I6:M6)</f>
        <v>137200000</v>
      </c>
      <c r="O6" s="96">
        <v>1000000</v>
      </c>
      <c r="P6" s="97">
        <v>9.8000000000000007</v>
      </c>
      <c r="Q6" s="96">
        <f t="shared" ref="Q6:Q24" si="4">P6*O6</f>
        <v>9800000</v>
      </c>
      <c r="R6" s="88" t="s">
        <v>124</v>
      </c>
      <c r="S6" s="88" t="s">
        <v>125</v>
      </c>
      <c r="T6" s="79"/>
      <c r="U6" s="79"/>
      <c r="V6" s="79"/>
      <c r="W6" s="79"/>
      <c r="X6" s="79"/>
      <c r="Y6" s="80"/>
      <c r="Z6" s="80"/>
    </row>
    <row r="7" spans="1:26" ht="269.25" customHeight="1">
      <c r="A7" s="87" t="s">
        <v>126</v>
      </c>
      <c r="B7" s="88" t="s">
        <v>127</v>
      </c>
      <c r="C7" s="88" t="s">
        <v>128</v>
      </c>
      <c r="D7" s="90" t="s">
        <v>122</v>
      </c>
      <c r="E7" s="91">
        <v>14</v>
      </c>
      <c r="F7" s="92" t="s">
        <v>123</v>
      </c>
      <c r="G7" s="93">
        <f t="shared" si="0"/>
        <v>5750000</v>
      </c>
      <c r="H7" s="94">
        <f t="shared" si="1"/>
        <v>80500000</v>
      </c>
      <c r="I7" s="98">
        <v>0</v>
      </c>
      <c r="J7" s="98">
        <v>0</v>
      </c>
      <c r="K7" s="98">
        <v>0</v>
      </c>
      <c r="L7" s="98">
        <v>0</v>
      </c>
      <c r="M7" s="95">
        <f t="shared" si="2"/>
        <v>80500000</v>
      </c>
      <c r="N7" s="95">
        <f t="shared" si="3"/>
        <v>80500000</v>
      </c>
      <c r="O7" s="96">
        <v>1000000</v>
      </c>
      <c r="P7" s="97">
        <v>5.75</v>
      </c>
      <c r="Q7" s="96">
        <f t="shared" si="4"/>
        <v>5750000</v>
      </c>
      <c r="R7" s="99" t="s">
        <v>129</v>
      </c>
      <c r="S7" s="88" t="s">
        <v>125</v>
      </c>
      <c r="T7" s="79"/>
      <c r="U7" s="79"/>
      <c r="V7" s="79"/>
      <c r="W7" s="79"/>
      <c r="X7" s="79"/>
      <c r="Y7" s="80"/>
      <c r="Z7" s="80"/>
    </row>
    <row r="8" spans="1:26" ht="237.75" customHeight="1">
      <c r="A8" s="87" t="s">
        <v>130</v>
      </c>
      <c r="B8" s="88" t="s">
        <v>131</v>
      </c>
      <c r="C8" s="88" t="s">
        <v>132</v>
      </c>
      <c r="D8" s="90" t="s">
        <v>122</v>
      </c>
      <c r="E8" s="91">
        <v>14</v>
      </c>
      <c r="F8" s="92" t="s">
        <v>123</v>
      </c>
      <c r="G8" s="93">
        <f t="shared" si="0"/>
        <v>4000000</v>
      </c>
      <c r="H8" s="94">
        <f t="shared" si="1"/>
        <v>56000000</v>
      </c>
      <c r="I8" s="98">
        <v>0</v>
      </c>
      <c r="J8" s="98">
        <v>0</v>
      </c>
      <c r="K8" s="98">
        <v>0</v>
      </c>
      <c r="L8" s="98">
        <v>0</v>
      </c>
      <c r="M8" s="95">
        <f t="shared" si="2"/>
        <v>56000000</v>
      </c>
      <c r="N8" s="95">
        <f t="shared" si="3"/>
        <v>56000000</v>
      </c>
      <c r="O8" s="96">
        <v>1000000</v>
      </c>
      <c r="P8" s="97">
        <v>4</v>
      </c>
      <c r="Q8" s="96">
        <f t="shared" si="4"/>
        <v>4000000</v>
      </c>
      <c r="R8" s="99" t="s">
        <v>133</v>
      </c>
      <c r="S8" s="88" t="s">
        <v>125</v>
      </c>
      <c r="T8" s="79"/>
      <c r="U8" s="79"/>
      <c r="V8" s="79"/>
      <c r="W8" s="79"/>
      <c r="X8" s="79"/>
      <c r="Y8" s="80"/>
      <c r="Z8" s="80"/>
    </row>
    <row r="9" spans="1:26" ht="179.25" customHeight="1">
      <c r="A9" s="87" t="s">
        <v>134</v>
      </c>
      <c r="B9" s="88" t="s">
        <v>135</v>
      </c>
      <c r="C9" s="88" t="s">
        <v>136</v>
      </c>
      <c r="D9" s="90" t="s">
        <v>122</v>
      </c>
      <c r="E9" s="91">
        <v>14</v>
      </c>
      <c r="F9" s="92" t="s">
        <v>123</v>
      </c>
      <c r="G9" s="93">
        <f t="shared" si="0"/>
        <v>4000000</v>
      </c>
      <c r="H9" s="94">
        <f t="shared" si="1"/>
        <v>56000000</v>
      </c>
      <c r="I9" s="98">
        <v>0</v>
      </c>
      <c r="J9" s="98">
        <v>0</v>
      </c>
      <c r="K9" s="98">
        <v>0</v>
      </c>
      <c r="L9" s="98">
        <v>0</v>
      </c>
      <c r="M9" s="95">
        <f t="shared" si="2"/>
        <v>56000000</v>
      </c>
      <c r="N9" s="95">
        <f t="shared" si="3"/>
        <v>56000000</v>
      </c>
      <c r="O9" s="96">
        <v>1000000</v>
      </c>
      <c r="P9" s="97">
        <v>4</v>
      </c>
      <c r="Q9" s="96">
        <f t="shared" si="4"/>
        <v>4000000</v>
      </c>
      <c r="R9" s="99" t="s">
        <v>133</v>
      </c>
      <c r="S9" s="88" t="s">
        <v>125</v>
      </c>
      <c r="T9" s="79"/>
      <c r="U9" s="79"/>
      <c r="V9" s="79"/>
      <c r="W9" s="79"/>
      <c r="X9" s="79"/>
      <c r="Y9" s="80"/>
      <c r="Z9" s="80"/>
    </row>
    <row r="10" spans="1:26" ht="234.75" customHeight="1">
      <c r="A10" s="87" t="s">
        <v>137</v>
      </c>
      <c r="B10" s="88" t="s">
        <v>138</v>
      </c>
      <c r="C10" s="89" t="s">
        <v>139</v>
      </c>
      <c r="D10" s="90" t="s">
        <v>122</v>
      </c>
      <c r="E10" s="91">
        <v>14</v>
      </c>
      <c r="F10" s="92" t="s">
        <v>123</v>
      </c>
      <c r="G10" s="93">
        <f t="shared" si="0"/>
        <v>2500000</v>
      </c>
      <c r="H10" s="94">
        <f t="shared" si="1"/>
        <v>35000000</v>
      </c>
      <c r="I10" s="98">
        <v>0</v>
      </c>
      <c r="J10" s="98">
        <v>0</v>
      </c>
      <c r="K10" s="98">
        <v>0</v>
      </c>
      <c r="L10" s="98">
        <v>0</v>
      </c>
      <c r="M10" s="95">
        <f t="shared" si="2"/>
        <v>35000000</v>
      </c>
      <c r="N10" s="95">
        <f t="shared" si="3"/>
        <v>35000000</v>
      </c>
      <c r="O10" s="96">
        <v>1000000</v>
      </c>
      <c r="P10" s="97">
        <v>2.5</v>
      </c>
      <c r="Q10" s="96">
        <f t="shared" si="4"/>
        <v>2500000</v>
      </c>
      <c r="R10" s="99" t="s">
        <v>140</v>
      </c>
      <c r="S10" s="88" t="s">
        <v>125</v>
      </c>
      <c r="T10" s="79"/>
      <c r="U10" s="79"/>
      <c r="V10" s="79"/>
      <c r="W10" s="79"/>
      <c r="X10" s="79"/>
      <c r="Y10" s="80"/>
      <c r="Z10" s="80"/>
    </row>
    <row r="11" spans="1:26" ht="232.5" customHeight="1">
      <c r="A11" s="87" t="s">
        <v>137</v>
      </c>
      <c r="B11" s="88" t="s">
        <v>138</v>
      </c>
      <c r="C11" s="89" t="s">
        <v>139</v>
      </c>
      <c r="D11" s="90" t="s">
        <v>122</v>
      </c>
      <c r="E11" s="91">
        <v>14</v>
      </c>
      <c r="F11" s="92" t="s">
        <v>123</v>
      </c>
      <c r="G11" s="93">
        <f t="shared" si="0"/>
        <v>2500000</v>
      </c>
      <c r="H11" s="94">
        <f t="shared" si="1"/>
        <v>35000000</v>
      </c>
      <c r="I11" s="98">
        <v>0</v>
      </c>
      <c r="J11" s="98">
        <v>0</v>
      </c>
      <c r="K11" s="98">
        <v>0</v>
      </c>
      <c r="L11" s="98">
        <v>0</v>
      </c>
      <c r="M11" s="95">
        <f t="shared" si="2"/>
        <v>35000000</v>
      </c>
      <c r="N11" s="95">
        <f t="shared" si="3"/>
        <v>35000000</v>
      </c>
      <c r="O11" s="96">
        <v>1000000</v>
      </c>
      <c r="P11" s="97">
        <v>2.5</v>
      </c>
      <c r="Q11" s="96">
        <f t="shared" si="4"/>
        <v>2500000</v>
      </c>
      <c r="R11" s="99" t="s">
        <v>140</v>
      </c>
      <c r="S11" s="88" t="s">
        <v>125</v>
      </c>
      <c r="T11" s="79"/>
      <c r="U11" s="79"/>
      <c r="V11" s="79"/>
      <c r="W11" s="79"/>
      <c r="X11" s="79"/>
      <c r="Y11" s="80"/>
      <c r="Z11" s="80"/>
    </row>
    <row r="12" spans="1:26" ht="262.5" customHeight="1">
      <c r="A12" s="87" t="s">
        <v>141</v>
      </c>
      <c r="B12" s="88" t="s">
        <v>142</v>
      </c>
      <c r="C12" s="89" t="s">
        <v>143</v>
      </c>
      <c r="D12" s="90" t="s">
        <v>144</v>
      </c>
      <c r="E12" s="91">
        <v>14</v>
      </c>
      <c r="F12" s="92" t="s">
        <v>123</v>
      </c>
      <c r="G12" s="93">
        <f t="shared" si="0"/>
        <v>4000000</v>
      </c>
      <c r="H12" s="94">
        <f t="shared" si="1"/>
        <v>56000000</v>
      </c>
      <c r="I12" s="98">
        <v>0</v>
      </c>
      <c r="J12" s="98">
        <v>0</v>
      </c>
      <c r="K12" s="98">
        <v>0</v>
      </c>
      <c r="L12" s="98">
        <v>0</v>
      </c>
      <c r="M12" s="95">
        <f t="shared" si="2"/>
        <v>56000000</v>
      </c>
      <c r="N12" s="95">
        <f t="shared" si="3"/>
        <v>56000000</v>
      </c>
      <c r="O12" s="96">
        <v>1000000</v>
      </c>
      <c r="P12" s="97">
        <v>4</v>
      </c>
      <c r="Q12" s="96">
        <f t="shared" si="4"/>
        <v>4000000</v>
      </c>
      <c r="R12" s="99" t="s">
        <v>145</v>
      </c>
      <c r="S12" s="88" t="s">
        <v>125</v>
      </c>
      <c r="T12" s="79"/>
      <c r="U12" s="79"/>
      <c r="V12" s="79"/>
      <c r="W12" s="79"/>
      <c r="X12" s="79"/>
      <c r="Y12" s="80"/>
      <c r="Z12" s="80"/>
    </row>
    <row r="13" spans="1:26" ht="202.5" customHeight="1">
      <c r="A13" s="87" t="s">
        <v>146</v>
      </c>
      <c r="B13" s="88" t="s">
        <v>147</v>
      </c>
      <c r="C13" s="89" t="s">
        <v>148</v>
      </c>
      <c r="D13" s="90" t="s">
        <v>122</v>
      </c>
      <c r="E13" s="91">
        <v>14</v>
      </c>
      <c r="F13" s="92" t="s">
        <v>123</v>
      </c>
      <c r="G13" s="93">
        <f t="shared" si="0"/>
        <v>4000000</v>
      </c>
      <c r="H13" s="94">
        <f t="shared" si="1"/>
        <v>56000000</v>
      </c>
      <c r="I13" s="98">
        <v>0</v>
      </c>
      <c r="J13" s="98">
        <v>0</v>
      </c>
      <c r="K13" s="98">
        <v>0</v>
      </c>
      <c r="L13" s="98">
        <v>0</v>
      </c>
      <c r="M13" s="95">
        <f t="shared" si="2"/>
        <v>56000000</v>
      </c>
      <c r="N13" s="95">
        <f t="shared" si="3"/>
        <v>56000000</v>
      </c>
      <c r="O13" s="96">
        <v>1000000</v>
      </c>
      <c r="P13" s="97">
        <v>4</v>
      </c>
      <c r="Q13" s="96">
        <f t="shared" si="4"/>
        <v>4000000</v>
      </c>
      <c r="R13" s="99" t="s">
        <v>133</v>
      </c>
      <c r="S13" s="88" t="s">
        <v>125</v>
      </c>
      <c r="T13" s="79"/>
      <c r="U13" s="79"/>
      <c r="V13" s="79"/>
      <c r="W13" s="79"/>
      <c r="X13" s="79"/>
      <c r="Y13" s="80"/>
      <c r="Z13" s="80"/>
    </row>
    <row r="14" spans="1:26" ht="246.75" customHeight="1">
      <c r="A14" s="89" t="s">
        <v>149</v>
      </c>
      <c r="B14" s="88" t="s">
        <v>150</v>
      </c>
      <c r="C14" s="89" t="s">
        <v>151</v>
      </c>
      <c r="D14" s="90" t="s">
        <v>122</v>
      </c>
      <c r="E14" s="91">
        <v>14</v>
      </c>
      <c r="F14" s="92" t="s">
        <v>123</v>
      </c>
      <c r="G14" s="93">
        <f t="shared" si="0"/>
        <v>4000000</v>
      </c>
      <c r="H14" s="93">
        <f t="shared" si="1"/>
        <v>56000000</v>
      </c>
      <c r="I14" s="98">
        <v>0</v>
      </c>
      <c r="J14" s="98">
        <v>0</v>
      </c>
      <c r="K14" s="98">
        <v>0</v>
      </c>
      <c r="L14" s="98">
        <v>0</v>
      </c>
      <c r="M14" s="95">
        <f t="shared" si="2"/>
        <v>56000000</v>
      </c>
      <c r="N14" s="95">
        <f t="shared" si="3"/>
        <v>56000000</v>
      </c>
      <c r="O14" s="96">
        <v>1000000</v>
      </c>
      <c r="P14" s="97">
        <v>4</v>
      </c>
      <c r="Q14" s="96">
        <f t="shared" si="4"/>
        <v>4000000</v>
      </c>
      <c r="R14" s="99" t="s">
        <v>133</v>
      </c>
      <c r="S14" s="88" t="s">
        <v>125</v>
      </c>
      <c r="T14" s="79"/>
      <c r="U14" s="79"/>
      <c r="V14" s="79"/>
      <c r="W14" s="79"/>
      <c r="X14" s="79"/>
      <c r="Y14" s="80"/>
      <c r="Z14" s="80"/>
    </row>
    <row r="15" spans="1:26" ht="294" customHeight="1">
      <c r="A15" s="89" t="s">
        <v>152</v>
      </c>
      <c r="B15" s="99" t="s">
        <v>153</v>
      </c>
      <c r="C15" s="89" t="s">
        <v>154</v>
      </c>
      <c r="D15" s="90" t="s">
        <v>122</v>
      </c>
      <c r="E15" s="91">
        <v>2</v>
      </c>
      <c r="F15" s="92" t="s">
        <v>123</v>
      </c>
      <c r="G15" s="93">
        <f t="shared" si="0"/>
        <v>9800000</v>
      </c>
      <c r="H15" s="93">
        <f t="shared" si="1"/>
        <v>19600000</v>
      </c>
      <c r="I15" s="98">
        <v>0</v>
      </c>
      <c r="J15" s="98">
        <v>0</v>
      </c>
      <c r="K15" s="98">
        <v>0</v>
      </c>
      <c r="L15" s="98">
        <v>0</v>
      </c>
      <c r="M15" s="95">
        <f t="shared" si="2"/>
        <v>19600000</v>
      </c>
      <c r="N15" s="95">
        <f t="shared" si="3"/>
        <v>19600000</v>
      </c>
      <c r="O15" s="96">
        <v>1000000</v>
      </c>
      <c r="P15" s="97">
        <v>9.8000000000000007</v>
      </c>
      <c r="Q15" s="96">
        <f t="shared" si="4"/>
        <v>9800000</v>
      </c>
      <c r="R15" s="99" t="s">
        <v>155</v>
      </c>
      <c r="S15" s="88" t="s">
        <v>125</v>
      </c>
      <c r="T15" s="79"/>
      <c r="U15" s="79"/>
      <c r="V15" s="79"/>
      <c r="W15" s="79"/>
      <c r="X15" s="79"/>
      <c r="Y15" s="80"/>
      <c r="Z15" s="80"/>
    </row>
    <row r="16" spans="1:26" ht="294" customHeight="1">
      <c r="A16" s="89" t="s">
        <v>156</v>
      </c>
      <c r="B16" s="99" t="s">
        <v>153</v>
      </c>
      <c r="C16" s="89" t="s">
        <v>154</v>
      </c>
      <c r="D16" s="90" t="s">
        <v>122</v>
      </c>
      <c r="E16" s="91">
        <v>2</v>
      </c>
      <c r="F16" s="92" t="s">
        <v>123</v>
      </c>
      <c r="G16" s="93">
        <f t="shared" si="0"/>
        <v>9800000</v>
      </c>
      <c r="H16" s="93">
        <f t="shared" si="1"/>
        <v>19600000</v>
      </c>
      <c r="I16" s="98">
        <v>0</v>
      </c>
      <c r="J16" s="98">
        <v>0</v>
      </c>
      <c r="K16" s="98">
        <v>0</v>
      </c>
      <c r="L16" s="98">
        <v>0</v>
      </c>
      <c r="M16" s="95">
        <f t="shared" si="2"/>
        <v>19600000</v>
      </c>
      <c r="N16" s="95">
        <f t="shared" si="3"/>
        <v>19600000</v>
      </c>
      <c r="O16" s="96">
        <v>1000000</v>
      </c>
      <c r="P16" s="97">
        <v>9.8000000000000007</v>
      </c>
      <c r="Q16" s="96">
        <f t="shared" si="4"/>
        <v>9800000</v>
      </c>
      <c r="R16" s="99" t="s">
        <v>155</v>
      </c>
      <c r="S16" s="88" t="s">
        <v>125</v>
      </c>
      <c r="T16" s="79"/>
      <c r="U16" s="79"/>
      <c r="V16" s="79"/>
      <c r="W16" s="79"/>
      <c r="X16" s="79"/>
      <c r="Y16" s="80"/>
      <c r="Z16" s="80"/>
    </row>
    <row r="17" spans="1:26" ht="249.75" customHeight="1">
      <c r="A17" s="100" t="s">
        <v>157</v>
      </c>
      <c r="B17" s="88" t="s">
        <v>158</v>
      </c>
      <c r="C17" s="89" t="s">
        <v>159</v>
      </c>
      <c r="D17" s="90" t="s">
        <v>122</v>
      </c>
      <c r="E17" s="92">
        <v>3</v>
      </c>
      <c r="F17" s="92" t="s">
        <v>123</v>
      </c>
      <c r="G17" s="93">
        <f t="shared" si="0"/>
        <v>5750000</v>
      </c>
      <c r="H17" s="93">
        <f t="shared" si="1"/>
        <v>17250000</v>
      </c>
      <c r="I17" s="93">
        <v>0</v>
      </c>
      <c r="J17" s="95">
        <v>0</v>
      </c>
      <c r="K17" s="95">
        <v>0</v>
      </c>
      <c r="L17" s="95">
        <v>0</v>
      </c>
      <c r="M17" s="95">
        <f t="shared" ref="M17:M24" si="5">+H17</f>
        <v>17250000</v>
      </c>
      <c r="N17" s="95">
        <f t="shared" si="3"/>
        <v>17250000</v>
      </c>
      <c r="O17" s="96">
        <v>1000000</v>
      </c>
      <c r="P17" s="97">
        <v>5.75</v>
      </c>
      <c r="Q17" s="96">
        <f t="shared" si="4"/>
        <v>5750000</v>
      </c>
      <c r="R17" s="88" t="s">
        <v>160</v>
      </c>
      <c r="S17" s="88" t="s">
        <v>125</v>
      </c>
      <c r="T17" s="79"/>
      <c r="U17" s="79"/>
      <c r="V17" s="79"/>
      <c r="W17" s="79"/>
      <c r="X17" s="79"/>
      <c r="Y17" s="80"/>
      <c r="Z17" s="80"/>
    </row>
    <row r="18" spans="1:26" ht="249.75" customHeight="1">
      <c r="A18" s="100" t="s">
        <v>161</v>
      </c>
      <c r="B18" s="88" t="s">
        <v>158</v>
      </c>
      <c r="C18" s="89" t="s">
        <v>159</v>
      </c>
      <c r="D18" s="90" t="s">
        <v>122</v>
      </c>
      <c r="E18" s="92">
        <v>3</v>
      </c>
      <c r="F18" s="92" t="s">
        <v>123</v>
      </c>
      <c r="G18" s="93">
        <f t="shared" si="0"/>
        <v>5750000</v>
      </c>
      <c r="H18" s="93">
        <f t="shared" si="1"/>
        <v>17250000</v>
      </c>
      <c r="I18" s="93">
        <v>0</v>
      </c>
      <c r="J18" s="95">
        <v>0</v>
      </c>
      <c r="K18" s="95">
        <v>0</v>
      </c>
      <c r="L18" s="95">
        <v>0</v>
      </c>
      <c r="M18" s="95">
        <f t="shared" si="5"/>
        <v>17250000</v>
      </c>
      <c r="N18" s="95">
        <f t="shared" si="3"/>
        <v>17250000</v>
      </c>
      <c r="O18" s="96">
        <v>1000000</v>
      </c>
      <c r="P18" s="97">
        <v>5.75</v>
      </c>
      <c r="Q18" s="96">
        <f t="shared" si="4"/>
        <v>5750000</v>
      </c>
      <c r="R18" s="88" t="s">
        <v>160</v>
      </c>
      <c r="S18" s="88" t="s">
        <v>125</v>
      </c>
      <c r="T18" s="79"/>
      <c r="U18" s="79"/>
      <c r="V18" s="79"/>
      <c r="W18" s="79"/>
      <c r="X18" s="79"/>
      <c r="Y18" s="80"/>
      <c r="Z18" s="80"/>
    </row>
    <row r="19" spans="1:26" ht="164.25" customHeight="1">
      <c r="A19" s="100" t="s">
        <v>162</v>
      </c>
      <c r="B19" s="88" t="s">
        <v>158</v>
      </c>
      <c r="C19" s="89" t="s">
        <v>159</v>
      </c>
      <c r="D19" s="90" t="s">
        <v>122</v>
      </c>
      <c r="E19" s="92">
        <v>3</v>
      </c>
      <c r="F19" s="92" t="s">
        <v>123</v>
      </c>
      <c r="G19" s="93">
        <f t="shared" si="0"/>
        <v>5750000</v>
      </c>
      <c r="H19" s="93">
        <f t="shared" si="1"/>
        <v>17250000</v>
      </c>
      <c r="I19" s="93">
        <v>0</v>
      </c>
      <c r="J19" s="95">
        <v>0</v>
      </c>
      <c r="K19" s="95">
        <v>0</v>
      </c>
      <c r="L19" s="95">
        <v>0</v>
      </c>
      <c r="M19" s="95">
        <f t="shared" si="5"/>
        <v>17250000</v>
      </c>
      <c r="N19" s="95">
        <f t="shared" si="3"/>
        <v>17250000</v>
      </c>
      <c r="O19" s="96">
        <v>1000000</v>
      </c>
      <c r="P19" s="97">
        <v>5.75</v>
      </c>
      <c r="Q19" s="96">
        <f t="shared" si="4"/>
        <v>5750000</v>
      </c>
      <c r="R19" s="88" t="s">
        <v>160</v>
      </c>
      <c r="S19" s="88" t="s">
        <v>125</v>
      </c>
      <c r="T19" s="79"/>
      <c r="U19" s="79"/>
      <c r="V19" s="79"/>
      <c r="W19" s="79"/>
      <c r="X19" s="79"/>
      <c r="Y19" s="80"/>
      <c r="Z19" s="80"/>
    </row>
    <row r="20" spans="1:26" ht="157.5" customHeight="1">
      <c r="A20" s="100" t="s">
        <v>163</v>
      </c>
      <c r="B20" s="88" t="s">
        <v>158</v>
      </c>
      <c r="C20" s="89" t="s">
        <v>159</v>
      </c>
      <c r="D20" s="90" t="s">
        <v>122</v>
      </c>
      <c r="E20" s="92">
        <v>3</v>
      </c>
      <c r="F20" s="92" t="s">
        <v>123</v>
      </c>
      <c r="G20" s="93">
        <f t="shared" si="0"/>
        <v>5750000</v>
      </c>
      <c r="H20" s="93">
        <f t="shared" si="1"/>
        <v>17250000</v>
      </c>
      <c r="I20" s="93">
        <v>0</v>
      </c>
      <c r="J20" s="95">
        <v>0</v>
      </c>
      <c r="K20" s="95">
        <v>0</v>
      </c>
      <c r="L20" s="95">
        <v>0</v>
      </c>
      <c r="M20" s="95">
        <f t="shared" si="5"/>
        <v>17250000</v>
      </c>
      <c r="N20" s="95">
        <f t="shared" si="3"/>
        <v>17250000</v>
      </c>
      <c r="O20" s="96">
        <v>1000000</v>
      </c>
      <c r="P20" s="97">
        <v>5.75</v>
      </c>
      <c r="Q20" s="96">
        <f t="shared" si="4"/>
        <v>5750000</v>
      </c>
      <c r="R20" s="88" t="s">
        <v>160</v>
      </c>
      <c r="S20" s="88" t="s">
        <v>125</v>
      </c>
      <c r="T20" s="79"/>
      <c r="U20" s="79"/>
      <c r="V20" s="79"/>
      <c r="W20" s="79"/>
      <c r="X20" s="79"/>
      <c r="Y20" s="80"/>
      <c r="Z20" s="80"/>
    </row>
    <row r="21" spans="1:26" ht="169.5" customHeight="1">
      <c r="A21" s="100" t="s">
        <v>164</v>
      </c>
      <c r="B21" s="88" t="s">
        <v>158</v>
      </c>
      <c r="C21" s="89" t="s">
        <v>159</v>
      </c>
      <c r="D21" s="90" t="s">
        <v>122</v>
      </c>
      <c r="E21" s="92">
        <v>3</v>
      </c>
      <c r="F21" s="92" t="s">
        <v>123</v>
      </c>
      <c r="G21" s="93">
        <f t="shared" si="0"/>
        <v>5750000</v>
      </c>
      <c r="H21" s="93">
        <f t="shared" si="1"/>
        <v>17250000</v>
      </c>
      <c r="I21" s="93">
        <v>0</v>
      </c>
      <c r="J21" s="95">
        <v>0</v>
      </c>
      <c r="K21" s="95">
        <v>0</v>
      </c>
      <c r="L21" s="95">
        <v>0</v>
      </c>
      <c r="M21" s="95">
        <f t="shared" si="5"/>
        <v>17250000</v>
      </c>
      <c r="N21" s="95">
        <f t="shared" si="3"/>
        <v>17250000</v>
      </c>
      <c r="O21" s="96">
        <v>1000000</v>
      </c>
      <c r="P21" s="97">
        <v>5.75</v>
      </c>
      <c r="Q21" s="96">
        <f t="shared" si="4"/>
        <v>5750000</v>
      </c>
      <c r="R21" s="88" t="s">
        <v>160</v>
      </c>
      <c r="S21" s="88" t="s">
        <v>125</v>
      </c>
      <c r="T21" s="79"/>
      <c r="U21" s="79"/>
      <c r="V21" s="79"/>
      <c r="W21" s="79"/>
      <c r="X21" s="79"/>
      <c r="Y21" s="80"/>
      <c r="Z21" s="80"/>
    </row>
    <row r="22" spans="1:26" ht="172.5" customHeight="1">
      <c r="A22" s="100" t="s">
        <v>165</v>
      </c>
      <c r="B22" s="88" t="s">
        <v>166</v>
      </c>
      <c r="C22" s="89" t="s">
        <v>167</v>
      </c>
      <c r="D22" s="90" t="s">
        <v>122</v>
      </c>
      <c r="E22" s="92">
        <v>4</v>
      </c>
      <c r="F22" s="92" t="s">
        <v>123</v>
      </c>
      <c r="G22" s="93">
        <f t="shared" si="0"/>
        <v>5750000</v>
      </c>
      <c r="H22" s="93">
        <f t="shared" si="1"/>
        <v>23000000</v>
      </c>
      <c r="I22" s="93">
        <v>0</v>
      </c>
      <c r="J22" s="95">
        <v>0</v>
      </c>
      <c r="K22" s="95">
        <v>0</v>
      </c>
      <c r="L22" s="95">
        <v>0</v>
      </c>
      <c r="M22" s="95">
        <f t="shared" si="5"/>
        <v>23000000</v>
      </c>
      <c r="N22" s="95">
        <f t="shared" si="3"/>
        <v>23000000</v>
      </c>
      <c r="O22" s="96">
        <v>1000000</v>
      </c>
      <c r="P22" s="97">
        <v>5.75</v>
      </c>
      <c r="Q22" s="96">
        <f t="shared" si="4"/>
        <v>5750000</v>
      </c>
      <c r="R22" s="88" t="s">
        <v>160</v>
      </c>
      <c r="S22" s="88" t="s">
        <v>125</v>
      </c>
      <c r="T22" s="79"/>
      <c r="U22" s="79"/>
      <c r="V22" s="79"/>
      <c r="W22" s="79"/>
      <c r="X22" s="79"/>
      <c r="Y22" s="80"/>
      <c r="Z22" s="80"/>
    </row>
    <row r="23" spans="1:26" ht="178.5" customHeight="1">
      <c r="A23" s="100" t="s">
        <v>168</v>
      </c>
      <c r="B23" s="88" t="s">
        <v>166</v>
      </c>
      <c r="C23" s="89" t="s">
        <v>167</v>
      </c>
      <c r="D23" s="90" t="s">
        <v>122</v>
      </c>
      <c r="E23" s="92">
        <v>4</v>
      </c>
      <c r="F23" s="92" t="s">
        <v>123</v>
      </c>
      <c r="G23" s="93">
        <f t="shared" si="0"/>
        <v>5750000</v>
      </c>
      <c r="H23" s="93">
        <f t="shared" si="1"/>
        <v>23000000</v>
      </c>
      <c r="I23" s="93">
        <v>0</v>
      </c>
      <c r="J23" s="95">
        <v>0</v>
      </c>
      <c r="K23" s="95">
        <v>0</v>
      </c>
      <c r="L23" s="95">
        <v>0</v>
      </c>
      <c r="M23" s="95">
        <f t="shared" si="5"/>
        <v>23000000</v>
      </c>
      <c r="N23" s="95">
        <f t="shared" si="3"/>
        <v>23000000</v>
      </c>
      <c r="O23" s="96">
        <v>1000000</v>
      </c>
      <c r="P23" s="97">
        <v>5.75</v>
      </c>
      <c r="Q23" s="96">
        <f t="shared" si="4"/>
        <v>5750000</v>
      </c>
      <c r="R23" s="88" t="s">
        <v>160</v>
      </c>
      <c r="S23" s="88" t="s">
        <v>125</v>
      </c>
      <c r="T23" s="79"/>
      <c r="U23" s="79"/>
      <c r="V23" s="79"/>
      <c r="W23" s="79"/>
      <c r="X23" s="79"/>
      <c r="Y23" s="80"/>
      <c r="Z23" s="80"/>
    </row>
    <row r="24" spans="1:26" ht="172.5" customHeight="1">
      <c r="A24" s="100" t="s">
        <v>169</v>
      </c>
      <c r="B24" s="88" t="s">
        <v>166</v>
      </c>
      <c r="C24" s="89" t="s">
        <v>167</v>
      </c>
      <c r="D24" s="90" t="s">
        <v>122</v>
      </c>
      <c r="E24" s="92">
        <v>4</v>
      </c>
      <c r="F24" s="92" t="s">
        <v>123</v>
      </c>
      <c r="G24" s="93">
        <f t="shared" si="0"/>
        <v>5750000</v>
      </c>
      <c r="H24" s="93">
        <f t="shared" si="1"/>
        <v>23000000</v>
      </c>
      <c r="I24" s="93">
        <v>0</v>
      </c>
      <c r="J24" s="95">
        <v>0</v>
      </c>
      <c r="K24" s="95">
        <v>0</v>
      </c>
      <c r="L24" s="95">
        <v>0</v>
      </c>
      <c r="M24" s="95">
        <f t="shared" si="5"/>
        <v>23000000</v>
      </c>
      <c r="N24" s="95">
        <f t="shared" si="3"/>
        <v>23000000</v>
      </c>
      <c r="O24" s="96">
        <v>1000000</v>
      </c>
      <c r="P24" s="97">
        <v>5.75</v>
      </c>
      <c r="Q24" s="96">
        <f t="shared" si="4"/>
        <v>5750000</v>
      </c>
      <c r="R24" s="88" t="s">
        <v>160</v>
      </c>
      <c r="S24" s="88" t="s">
        <v>125</v>
      </c>
      <c r="T24" s="79"/>
      <c r="U24" s="79"/>
      <c r="V24" s="79"/>
      <c r="W24" s="79"/>
      <c r="X24" s="79"/>
      <c r="Y24" s="80"/>
      <c r="Z24" s="80"/>
    </row>
    <row r="25" spans="1:26" ht="25.5" customHeight="1">
      <c r="A25" s="101"/>
      <c r="B25" s="101"/>
      <c r="C25" s="101"/>
      <c r="D25" s="101"/>
      <c r="E25" s="102"/>
      <c r="F25" s="102"/>
      <c r="G25" s="103" t="s">
        <v>80</v>
      </c>
      <c r="H25" s="104">
        <f t="shared" ref="H25:N25" si="6">SUM(H6:H24)</f>
        <v>762150000</v>
      </c>
      <c r="I25" s="104">
        <f t="shared" si="6"/>
        <v>0</v>
      </c>
      <c r="J25" s="104">
        <f t="shared" si="6"/>
        <v>0</v>
      </c>
      <c r="K25" s="104">
        <f t="shared" si="6"/>
        <v>0</v>
      </c>
      <c r="L25" s="104">
        <f t="shared" si="6"/>
        <v>0</v>
      </c>
      <c r="M25" s="104">
        <f t="shared" si="6"/>
        <v>762150000</v>
      </c>
      <c r="N25" s="104">
        <f t="shared" si="6"/>
        <v>762150000</v>
      </c>
      <c r="O25" s="101"/>
      <c r="P25" s="101"/>
      <c r="Q25" s="101"/>
      <c r="R25" s="101"/>
      <c r="S25" s="105"/>
      <c r="T25" s="101"/>
      <c r="U25" s="101"/>
      <c r="V25" s="101"/>
      <c r="W25" s="101"/>
      <c r="X25" s="101"/>
      <c r="Y25" s="8"/>
      <c r="Z25" s="8"/>
    </row>
    <row r="26" spans="1:26" ht="12" customHeight="1">
      <c r="A26" s="101"/>
      <c r="B26" s="101"/>
      <c r="C26" s="101"/>
      <c r="D26" s="101"/>
      <c r="E26" s="101"/>
      <c r="F26" s="101"/>
      <c r="G26" s="101"/>
      <c r="H26" s="101"/>
      <c r="I26" s="101"/>
      <c r="J26" s="101"/>
      <c r="K26" s="101"/>
      <c r="L26" s="101"/>
      <c r="M26" s="101"/>
      <c r="N26" s="101"/>
      <c r="O26" s="101"/>
      <c r="P26" s="101"/>
      <c r="Q26" s="101"/>
      <c r="R26" s="101"/>
      <c r="S26" s="105"/>
      <c r="T26" s="101"/>
      <c r="U26" s="101"/>
      <c r="V26" s="101"/>
      <c r="W26" s="101"/>
      <c r="X26" s="101"/>
    </row>
    <row r="27" spans="1:26" ht="12"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6" ht="12" customHeight="1">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6" ht="12"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6" ht="12" customHeight="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6" ht="12" customHeigh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6" ht="12" customHeight="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ht="12" customHeight="1">
      <c r="A33" s="101"/>
      <c r="B33" s="101"/>
      <c r="C33" s="101"/>
      <c r="D33" s="101"/>
      <c r="E33" s="101"/>
      <c r="F33" s="106"/>
      <c r="G33" s="106"/>
      <c r="H33" s="101"/>
      <c r="I33" s="101"/>
      <c r="J33" s="101"/>
      <c r="K33" s="101"/>
      <c r="L33" s="101"/>
      <c r="M33" s="101"/>
      <c r="N33" s="101"/>
      <c r="O33" s="101"/>
      <c r="P33" s="101"/>
      <c r="Q33" s="101"/>
      <c r="R33" s="101"/>
      <c r="S33" s="101"/>
      <c r="T33" s="101"/>
      <c r="U33" s="101"/>
      <c r="V33" s="101"/>
      <c r="W33" s="101"/>
      <c r="X33" s="101"/>
    </row>
    <row r="34" spans="1:24" ht="12" customHeight="1">
      <c r="A34" s="101"/>
      <c r="B34" s="101"/>
      <c r="C34" s="101"/>
      <c r="D34" s="101"/>
      <c r="E34" s="101"/>
      <c r="F34" s="106"/>
      <c r="G34" s="106"/>
      <c r="H34" s="101"/>
      <c r="I34" s="101"/>
      <c r="J34" s="101"/>
      <c r="K34" s="101"/>
      <c r="L34" s="101"/>
      <c r="M34" s="101"/>
      <c r="N34" s="101"/>
      <c r="O34" s="101"/>
      <c r="P34" s="101"/>
      <c r="Q34" s="101"/>
      <c r="R34" s="101"/>
      <c r="S34" s="101"/>
      <c r="T34" s="101"/>
      <c r="U34" s="101"/>
      <c r="V34" s="101"/>
      <c r="W34" s="101"/>
      <c r="X34" s="101"/>
    </row>
    <row r="35" spans="1:24" ht="12" customHeight="1">
      <c r="A35" s="101"/>
      <c r="B35" s="101"/>
      <c r="C35" s="101"/>
      <c r="D35" s="101"/>
      <c r="E35" s="101"/>
      <c r="F35" s="106"/>
      <c r="G35" s="106"/>
      <c r="H35" s="101"/>
      <c r="I35" s="101"/>
      <c r="J35" s="101"/>
      <c r="K35" s="101"/>
      <c r="L35" s="101"/>
      <c r="M35" s="101"/>
      <c r="N35" s="101"/>
      <c r="O35" s="101"/>
      <c r="P35" s="101"/>
      <c r="Q35" s="101"/>
      <c r="R35" s="101"/>
      <c r="S35" s="101"/>
      <c r="T35" s="101"/>
      <c r="U35" s="101"/>
      <c r="V35" s="101"/>
      <c r="W35" s="101"/>
      <c r="X35" s="101"/>
    </row>
    <row r="36" spans="1:24" ht="12" customHeight="1">
      <c r="A36" s="101"/>
      <c r="B36" s="101"/>
      <c r="C36" s="101"/>
      <c r="D36" s="101"/>
      <c r="E36" s="101"/>
      <c r="F36" s="106"/>
      <c r="G36" s="106"/>
      <c r="H36" s="101"/>
      <c r="I36" s="101"/>
      <c r="J36" s="101"/>
      <c r="K36" s="101"/>
      <c r="L36" s="101"/>
      <c r="M36" s="101"/>
      <c r="N36" s="101"/>
      <c r="O36" s="101"/>
      <c r="P36" s="101"/>
      <c r="Q36" s="101"/>
      <c r="R36" s="101"/>
      <c r="S36" s="101"/>
      <c r="T36" s="101"/>
      <c r="U36" s="101"/>
      <c r="V36" s="101"/>
      <c r="W36" s="101"/>
      <c r="X36" s="101"/>
    </row>
    <row r="37" spans="1:24" ht="12" customHeight="1">
      <c r="A37" s="101"/>
      <c r="B37" s="101"/>
      <c r="C37" s="101"/>
      <c r="D37" s="101"/>
      <c r="E37" s="101"/>
      <c r="F37" s="106"/>
      <c r="G37" s="106"/>
      <c r="H37" s="101"/>
      <c r="I37" s="101"/>
      <c r="J37" s="101"/>
      <c r="K37" s="101"/>
      <c r="L37" s="101"/>
      <c r="M37" s="101"/>
      <c r="N37" s="101"/>
      <c r="O37" s="101"/>
      <c r="P37" s="101"/>
      <c r="Q37" s="101"/>
      <c r="R37" s="101"/>
      <c r="S37" s="101"/>
      <c r="T37" s="101"/>
      <c r="U37" s="101"/>
      <c r="V37" s="101"/>
      <c r="W37" s="101"/>
      <c r="X37" s="101"/>
    </row>
    <row r="38" spans="1:24" ht="12" customHeight="1">
      <c r="A38" s="101"/>
      <c r="B38" s="101"/>
      <c r="C38" s="101"/>
      <c r="D38" s="101"/>
      <c r="E38" s="101"/>
      <c r="F38" s="106"/>
      <c r="G38" s="106"/>
      <c r="H38" s="101"/>
      <c r="I38" s="101"/>
      <c r="J38" s="101"/>
      <c r="K38" s="101"/>
      <c r="L38" s="101"/>
      <c r="M38" s="101"/>
      <c r="N38" s="101"/>
      <c r="O38" s="101"/>
      <c r="P38" s="101"/>
      <c r="Q38" s="101"/>
      <c r="R38" s="101"/>
      <c r="S38" s="101"/>
      <c r="T38" s="101"/>
      <c r="U38" s="101"/>
      <c r="V38" s="101"/>
      <c r="W38" s="101"/>
      <c r="X38" s="101"/>
    </row>
    <row r="39" spans="1:24" ht="12" customHeight="1">
      <c r="A39" s="101"/>
      <c r="B39" s="101"/>
      <c r="C39" s="101"/>
      <c r="D39" s="101"/>
      <c r="E39" s="101"/>
      <c r="F39" s="106"/>
      <c r="G39" s="106"/>
      <c r="H39" s="101"/>
      <c r="I39" s="101"/>
      <c r="J39" s="101"/>
      <c r="K39" s="101"/>
      <c r="L39" s="101"/>
      <c r="M39" s="101"/>
      <c r="N39" s="101"/>
      <c r="O39" s="101"/>
      <c r="P39" s="101"/>
      <c r="Q39" s="101"/>
      <c r="R39" s="101"/>
      <c r="S39" s="101"/>
      <c r="T39" s="101"/>
      <c r="U39" s="101"/>
      <c r="V39" s="101"/>
      <c r="W39" s="101"/>
      <c r="X39" s="101"/>
    </row>
    <row r="40" spans="1:24" ht="12" customHeight="1">
      <c r="A40" s="101"/>
      <c r="B40" s="101"/>
      <c r="C40" s="101"/>
      <c r="D40" s="101"/>
      <c r="E40" s="101"/>
      <c r="F40" s="106"/>
      <c r="G40" s="101"/>
      <c r="H40" s="101"/>
      <c r="I40" s="101"/>
      <c r="J40" s="101"/>
      <c r="K40" s="101"/>
      <c r="L40" s="101"/>
      <c r="M40" s="101"/>
      <c r="N40" s="101"/>
      <c r="O40" s="101"/>
      <c r="P40" s="101"/>
      <c r="Q40" s="101"/>
      <c r="R40" s="101"/>
      <c r="S40" s="101"/>
      <c r="T40" s="101"/>
      <c r="U40" s="101"/>
      <c r="V40" s="101"/>
      <c r="W40" s="101"/>
      <c r="X40" s="101"/>
    </row>
    <row r="41" spans="1:24" ht="12"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row>
    <row r="42" spans="1:24" ht="12"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row>
    <row r="43" spans="1:24" ht="12"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row>
    <row r="44" spans="1:24" ht="12"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row>
    <row r="45" spans="1:24" ht="12"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row>
    <row r="46" spans="1:24" ht="12"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row>
    <row r="47" spans="1:24" ht="12"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row>
    <row r="48" spans="1:24" ht="12"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row>
    <row r="49" spans="1:24" ht="12"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row>
    <row r="50" spans="1:24" ht="12"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ht="12" customHeight="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ht="12" customHeight="1">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row>
    <row r="53" spans="1:24" ht="12" customHeight="1">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row>
    <row r="54" spans="1:24" ht="12"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row>
    <row r="55" spans="1:24" ht="12"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row>
    <row r="56" spans="1:24" ht="12"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row>
    <row r="57" spans="1:24" ht="12"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row>
    <row r="58" spans="1:24" ht="12" customHeight="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row>
    <row r="59" spans="1:24" ht="12"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row>
    <row r="60" spans="1:24" ht="12" customHeight="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row>
    <row r="61" spans="1:24" ht="12"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row>
    <row r="62" spans="1:24" ht="12"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row>
    <row r="63" spans="1:24" ht="12"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row>
    <row r="64" spans="1:24" ht="12"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row>
    <row r="65" spans="1:24" ht="12"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row>
    <row r="66" spans="1:24" ht="12"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row>
    <row r="67" spans="1:24" ht="12"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row>
    <row r="68" spans="1:24" ht="12"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row>
    <row r="69" spans="1:24" ht="12"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row>
    <row r="70" spans="1:24" ht="12"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row>
    <row r="71" spans="1:24" ht="12"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row>
    <row r="72" spans="1:24" ht="12"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row>
    <row r="73" spans="1:24" ht="12"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row>
    <row r="74" spans="1:24" ht="12"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row>
    <row r="75" spans="1:24" ht="12"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row>
    <row r="76" spans="1:24" ht="12"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row>
    <row r="77" spans="1:24" ht="12"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row>
    <row r="78" spans="1:24" ht="12"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row>
    <row r="79" spans="1:24" ht="12"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row>
    <row r="80" spans="1:24" ht="12"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row>
    <row r="81" spans="1:24" ht="12"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row>
    <row r="82" spans="1:24" ht="12"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row>
    <row r="83" spans="1:24" ht="12"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row>
    <row r="84" spans="1:24" ht="12"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row>
    <row r="85" spans="1:24" ht="12"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row>
    <row r="86" spans="1:24" ht="12"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row>
    <row r="87" spans="1:24" ht="12"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row>
    <row r="88" spans="1:24" ht="12"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row>
    <row r="89" spans="1:24" ht="12"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row>
    <row r="90" spans="1:24" ht="12"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row>
    <row r="91" spans="1:24" ht="12"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row>
    <row r="92" spans="1:24" ht="12"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row>
    <row r="93" spans="1:24" ht="12"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row>
    <row r="94" spans="1:24" ht="12"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row>
    <row r="95" spans="1:24" ht="12"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row>
    <row r="96" spans="1:24" ht="12"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row>
    <row r="97" spans="1:24" ht="12"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row>
    <row r="98" spans="1:24" ht="12"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row>
    <row r="99" spans="1:24" ht="12"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row>
    <row r="100" spans="1:24" ht="12"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row>
    <row r="101" spans="1:24" ht="12"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row>
    <row r="102" spans="1:24" ht="12"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row>
    <row r="103" spans="1:24" ht="12"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row>
    <row r="104" spans="1:24" ht="12"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row>
    <row r="105" spans="1:24" ht="12"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row>
    <row r="106" spans="1:24" ht="12"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row>
    <row r="107" spans="1:24" ht="12"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row>
    <row r="108" spans="1:24" ht="12"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row>
    <row r="109" spans="1:24" ht="12"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row>
    <row r="110" spans="1:24" ht="12"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row>
    <row r="111" spans="1:24" ht="12"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row>
    <row r="112" spans="1:24" ht="12"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row>
    <row r="113" spans="1:24" ht="12"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row>
    <row r="114" spans="1:24" ht="12"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row>
    <row r="115" spans="1:24" ht="12"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row>
    <row r="116" spans="1:24" ht="12"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row>
    <row r="117" spans="1:24" ht="12"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row>
    <row r="118" spans="1:24" ht="12"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row>
    <row r="119" spans="1:24" ht="12"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row>
    <row r="120" spans="1:24" ht="12"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row>
    <row r="121" spans="1:24" ht="12"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row>
    <row r="122" spans="1:24" ht="12"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row>
    <row r="123" spans="1:24" ht="12"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row>
    <row r="124" spans="1:24" ht="12"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row>
    <row r="125" spans="1:24" ht="12"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row>
    <row r="126" spans="1:24" ht="12"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row>
    <row r="127" spans="1:24" ht="12"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row>
    <row r="128" spans="1:24" ht="12"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row>
    <row r="129" spans="1:24" ht="12"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row>
    <row r="130" spans="1:24" ht="12"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row>
    <row r="131" spans="1:24" ht="12"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row>
    <row r="132" spans="1:24" ht="12"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row>
    <row r="133" spans="1:24" ht="12"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row>
    <row r="134" spans="1:24" ht="12"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row>
    <row r="135" spans="1:24" ht="12"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row>
    <row r="136" spans="1:24" ht="12"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row>
    <row r="137" spans="1:24" ht="12"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row>
    <row r="138" spans="1:24" ht="12"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row>
    <row r="139" spans="1:24" ht="12"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row>
    <row r="140" spans="1:24" ht="12"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row>
    <row r="141" spans="1:24" ht="12"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row>
    <row r="142" spans="1:24" ht="12"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row>
    <row r="143" spans="1:24" ht="12"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row>
    <row r="144" spans="1:24" ht="12"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row>
    <row r="145" spans="1:24" ht="12"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row>
    <row r="146" spans="1:24" ht="12"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row>
    <row r="147" spans="1:24" ht="12"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row>
    <row r="148" spans="1:24" ht="12"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row>
    <row r="149" spans="1:24" ht="12"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row>
    <row r="150" spans="1:24" ht="12"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row>
    <row r="151" spans="1:24" ht="12"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row>
    <row r="152" spans="1:24" ht="12"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row>
    <row r="153" spans="1:24" ht="12"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row>
    <row r="154" spans="1:24" ht="12"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row>
    <row r="155" spans="1:24" ht="12"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row>
    <row r="156" spans="1:24" ht="12"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row>
    <row r="157" spans="1:24" ht="12"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row>
    <row r="158" spans="1:24" ht="12"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row>
    <row r="159" spans="1:24" ht="12"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row>
    <row r="160" spans="1:24" ht="12"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row>
    <row r="161" spans="1:24" ht="12"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row>
    <row r="162" spans="1:24" ht="12"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row>
    <row r="163" spans="1:24" ht="12"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row>
    <row r="164" spans="1:24" ht="12"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row>
    <row r="165" spans="1:24" ht="12"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row>
    <row r="166" spans="1:24" ht="12"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row>
    <row r="167" spans="1:24" ht="12"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row>
    <row r="168" spans="1:24" ht="12"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row>
    <row r="169" spans="1:24" ht="12"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row>
    <row r="170" spans="1:24" ht="12"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row>
    <row r="171" spans="1:24" ht="12"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row>
    <row r="172" spans="1:24" ht="12"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row>
    <row r="173" spans="1:24" ht="12"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row>
    <row r="174" spans="1:24" ht="12"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row>
    <row r="175" spans="1:24" ht="12"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row>
    <row r="176" spans="1:24" ht="12"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row>
    <row r="177" spans="1:24" ht="12"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row>
    <row r="178" spans="1:24" ht="12"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row>
    <row r="179" spans="1:24" ht="12"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row>
    <row r="180" spans="1:24" ht="12"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row>
    <row r="181" spans="1:24" ht="12"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row>
    <row r="182" spans="1:24" ht="12"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row>
    <row r="183" spans="1:24" ht="12"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row>
    <row r="184" spans="1:24" ht="12"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row>
    <row r="185" spans="1:24" ht="12"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row>
    <row r="186" spans="1:24" ht="12"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row>
    <row r="187" spans="1:24" ht="12"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row>
    <row r="188" spans="1:24" ht="12"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row>
    <row r="189" spans="1:24" ht="12"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row>
    <row r="190" spans="1:24" ht="12"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row>
    <row r="191" spans="1:24" ht="12"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row>
    <row r="192" spans="1:24" ht="12"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row>
    <row r="193" spans="1:24" ht="12"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row>
    <row r="194" spans="1:24" ht="12"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row>
    <row r="195" spans="1:24" ht="12"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row>
    <row r="196" spans="1:24" ht="12"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row>
    <row r="197" spans="1:24" ht="12"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row>
    <row r="198" spans="1:24" ht="12"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row>
    <row r="199" spans="1:24" ht="12"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row>
    <row r="200" spans="1:24" ht="12"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row>
    <row r="201" spans="1:24" ht="12"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row>
    <row r="202" spans="1:24" ht="12"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row>
    <row r="203" spans="1:24" ht="12"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row>
    <row r="204" spans="1:24" ht="12"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row>
    <row r="205" spans="1:24" ht="12"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row>
    <row r="206" spans="1:24" ht="12"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row>
    <row r="207" spans="1:24" ht="12"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row>
    <row r="208" spans="1:24" ht="12"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row>
    <row r="209" spans="1:24" ht="12"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row>
    <row r="210" spans="1:24" ht="12"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row>
    <row r="211" spans="1:24" ht="12"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row>
    <row r="212" spans="1:24" ht="12"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row>
    <row r="213" spans="1:24" ht="12"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row>
    <row r="214" spans="1:24" ht="12"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row>
    <row r="215" spans="1:24" ht="12"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row>
    <row r="216" spans="1:24" ht="12"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row>
    <row r="217" spans="1:24" ht="12"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row>
    <row r="218" spans="1:24" ht="12"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row>
    <row r="219" spans="1:24" ht="12"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row>
    <row r="220" spans="1:24" ht="12"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row>
    <row r="221" spans="1:24" ht="12"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row>
    <row r="222" spans="1:24" ht="12"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row>
    <row r="223" spans="1:24" ht="12"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row>
    <row r="224" spans="1:24" ht="12"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row>
    <row r="225" spans="1:24" ht="12"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row>
    <row r="226" spans="1:24" ht="15.75" customHeight="1"/>
    <row r="227" spans="1:24" ht="15.75" customHeight="1"/>
    <row r="228" spans="1:24" ht="15.75" customHeight="1"/>
    <row r="229" spans="1:24" ht="15.75" customHeight="1"/>
    <row r="230" spans="1:24" ht="15.75" customHeight="1"/>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O4:Q4"/>
    <mergeCell ref="R4:R5"/>
    <mergeCell ref="I2:N2"/>
    <mergeCell ref="I3:L3"/>
    <mergeCell ref="M3:M4"/>
    <mergeCell ref="N3:N5"/>
    <mergeCell ref="O3:S3"/>
    <mergeCell ref="I4:J4"/>
    <mergeCell ref="K4:L4"/>
    <mergeCell ref="S4:S5"/>
  </mergeCells>
  <hyperlinks>
    <hyperlink ref="S25" r:id="rId1" display="http://../AppData/Google Drive/_02 Proyectos Up Holding/SGR_CHO_Innovacion/_00000_13072018_Innovacion/04_Presupuesto Colciencias/01_Talento_Humano/RS_DAFP_229_2016.pdf"/>
    <hyperlink ref="S26" r:id="rId2" display="http://../AppData/Google Drive/_02 Proyectos Up Holding/SGR_CHO_Innovacion/_00000_13072018_Innovacion/04_Presupuesto Colciencias/01_Talento_Humano/RS_DAFP_229_2016.pdf"/>
  </hyperlinks>
  <pageMargins left="0.7" right="0.7" top="0.75" bottom="0.75" header="0" footer="0"/>
  <pageSetup orientation="landscape"/>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AG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49.85546875" customWidth="1"/>
    <col min="2" max="2" width="70.5703125" customWidth="1"/>
    <col min="3" max="3" width="61.28515625" customWidth="1"/>
    <col min="4" max="5" width="28.28515625" customWidth="1"/>
    <col min="6" max="7" width="25.5703125" customWidth="1"/>
    <col min="8" max="11" width="24.42578125" customWidth="1"/>
    <col min="12" max="12" width="27.5703125" customWidth="1"/>
    <col min="13" max="13" width="38.28515625" customWidth="1"/>
    <col min="14" max="33" width="61.28515625" customWidth="1"/>
  </cols>
  <sheetData>
    <row r="1" spans="1:33" ht="12" customHeight="1">
      <c r="A1" s="107"/>
      <c r="B1" s="107"/>
      <c r="C1" s="107"/>
      <c r="D1" s="107"/>
      <c r="E1" s="107"/>
      <c r="F1" s="107"/>
      <c r="G1" s="107"/>
      <c r="H1" s="107"/>
      <c r="I1" s="107"/>
      <c r="J1" s="107"/>
      <c r="K1" s="107"/>
      <c r="L1" s="107"/>
      <c r="M1" s="107"/>
      <c r="N1" s="107"/>
      <c r="O1" s="107"/>
      <c r="P1" s="107"/>
      <c r="Q1" s="107"/>
      <c r="R1" s="107"/>
      <c r="S1" s="107"/>
      <c r="T1" s="107"/>
      <c r="U1" s="108"/>
      <c r="V1" s="108"/>
      <c r="W1" s="108"/>
      <c r="X1" s="108"/>
      <c r="Y1" s="108"/>
      <c r="Z1" s="108"/>
      <c r="AA1" s="108"/>
      <c r="AB1" s="108"/>
      <c r="AC1" s="108"/>
      <c r="AD1" s="108"/>
      <c r="AE1" s="108"/>
      <c r="AF1" s="108"/>
      <c r="AG1" s="108"/>
    </row>
    <row r="2" spans="1:33" ht="12" customHeight="1">
      <c r="A2" s="107"/>
      <c r="B2" s="107"/>
      <c r="C2" s="107"/>
      <c r="D2" s="107"/>
      <c r="E2" s="107"/>
      <c r="F2" s="107"/>
      <c r="G2" s="107"/>
      <c r="H2" s="109"/>
      <c r="I2" s="107"/>
      <c r="J2" s="110"/>
      <c r="K2" s="107"/>
      <c r="L2" s="107"/>
      <c r="M2" s="107"/>
      <c r="N2" s="107"/>
      <c r="O2" s="107"/>
      <c r="P2" s="107"/>
      <c r="Q2" s="107"/>
      <c r="R2" s="107"/>
      <c r="S2" s="107"/>
      <c r="T2" s="107"/>
      <c r="U2" s="108"/>
      <c r="V2" s="108"/>
      <c r="W2" s="108"/>
      <c r="X2" s="108"/>
      <c r="Y2" s="108"/>
      <c r="Z2" s="108"/>
      <c r="AA2" s="108"/>
      <c r="AB2" s="108"/>
      <c r="AC2" s="108"/>
      <c r="AD2" s="108"/>
      <c r="AE2" s="108"/>
      <c r="AF2" s="108"/>
      <c r="AG2" s="108"/>
    </row>
    <row r="3" spans="1:33" ht="12" customHeight="1">
      <c r="A3" s="107"/>
      <c r="B3" s="107"/>
      <c r="C3" s="107"/>
      <c r="D3" s="107"/>
      <c r="E3" s="107"/>
      <c r="F3" s="107"/>
      <c r="G3" s="107"/>
      <c r="H3" s="107"/>
      <c r="I3" s="111"/>
      <c r="J3" s="112"/>
      <c r="K3" s="113"/>
      <c r="L3" s="107"/>
      <c r="M3" s="107"/>
      <c r="N3" s="107"/>
      <c r="O3" s="107"/>
      <c r="P3" s="107"/>
      <c r="Q3" s="107"/>
      <c r="R3" s="107"/>
      <c r="S3" s="107"/>
      <c r="T3" s="107"/>
      <c r="U3" s="108"/>
      <c r="V3" s="108"/>
      <c r="W3" s="108"/>
      <c r="X3" s="108"/>
      <c r="Y3" s="108"/>
      <c r="Z3" s="108"/>
      <c r="AA3" s="108"/>
      <c r="AB3" s="108"/>
      <c r="AC3" s="108"/>
      <c r="AD3" s="108"/>
      <c r="AE3" s="108"/>
      <c r="AF3" s="108"/>
      <c r="AG3" s="108"/>
    </row>
    <row r="4" spans="1:33" ht="12" customHeight="1">
      <c r="A4" s="107"/>
      <c r="B4" s="107"/>
      <c r="C4" s="107"/>
      <c r="D4" s="107"/>
      <c r="E4" s="107"/>
      <c r="F4" s="107"/>
      <c r="G4" s="107"/>
      <c r="H4" s="114"/>
      <c r="I4" s="111"/>
      <c r="J4" s="107"/>
      <c r="K4" s="113"/>
      <c r="L4" s="107"/>
      <c r="M4" s="107"/>
      <c r="N4" s="107"/>
      <c r="O4" s="107"/>
      <c r="P4" s="107"/>
      <c r="Q4" s="107"/>
      <c r="R4" s="107"/>
      <c r="S4" s="107"/>
      <c r="T4" s="107"/>
      <c r="U4" s="108"/>
      <c r="V4" s="108"/>
      <c r="W4" s="108"/>
      <c r="X4" s="108"/>
      <c r="Y4" s="108"/>
      <c r="Z4" s="108"/>
      <c r="AA4" s="108"/>
      <c r="AB4" s="108"/>
      <c r="AC4" s="108"/>
      <c r="AD4" s="108"/>
      <c r="AE4" s="108"/>
      <c r="AF4" s="108"/>
      <c r="AG4" s="108"/>
    </row>
    <row r="5" spans="1:33" ht="22.5" customHeight="1">
      <c r="A5" s="107"/>
      <c r="B5" s="107"/>
      <c r="C5" s="107"/>
      <c r="D5" s="107"/>
      <c r="E5" s="107"/>
      <c r="F5" s="115"/>
      <c r="G5" s="115"/>
      <c r="H5" s="116"/>
      <c r="I5" s="117"/>
      <c r="J5" s="116"/>
      <c r="K5" s="107"/>
      <c r="L5" s="107"/>
      <c r="M5" s="107"/>
      <c r="N5" s="107"/>
      <c r="O5" s="107"/>
      <c r="P5" s="107"/>
      <c r="Q5" s="107"/>
      <c r="R5" s="107"/>
      <c r="S5" s="107"/>
      <c r="T5" s="107"/>
      <c r="U5" s="108"/>
      <c r="V5" s="108"/>
      <c r="W5" s="108"/>
      <c r="X5" s="108"/>
      <c r="Y5" s="108"/>
      <c r="Z5" s="108"/>
      <c r="AA5" s="108"/>
      <c r="AB5" s="108"/>
      <c r="AC5" s="108"/>
      <c r="AD5" s="108"/>
      <c r="AE5" s="108"/>
      <c r="AF5" s="108"/>
      <c r="AG5" s="108"/>
    </row>
    <row r="6" spans="1:33" ht="8.25" customHeight="1">
      <c r="A6" s="107"/>
      <c r="B6" s="107"/>
      <c r="C6" s="107"/>
      <c r="D6" s="107"/>
      <c r="E6" s="107"/>
      <c r="F6" s="115"/>
      <c r="G6" s="115"/>
      <c r="H6" s="114"/>
      <c r="I6" s="117"/>
      <c r="J6" s="107"/>
      <c r="K6" s="107"/>
      <c r="L6" s="107"/>
      <c r="M6" s="107"/>
      <c r="N6" s="107"/>
      <c r="O6" s="107"/>
      <c r="P6" s="107"/>
      <c r="Q6" s="107"/>
      <c r="R6" s="107"/>
      <c r="S6" s="107"/>
      <c r="T6" s="107"/>
      <c r="U6" s="108"/>
      <c r="V6" s="108"/>
      <c r="W6" s="108"/>
      <c r="X6" s="108"/>
      <c r="Y6" s="108"/>
      <c r="Z6" s="108"/>
      <c r="AA6" s="108"/>
      <c r="AB6" s="108"/>
      <c r="AC6" s="108"/>
      <c r="AD6" s="108"/>
      <c r="AE6" s="108"/>
      <c r="AF6" s="108"/>
      <c r="AG6" s="108"/>
    </row>
    <row r="7" spans="1:33" ht="3" customHeight="1">
      <c r="A7" s="407"/>
      <c r="B7" s="385"/>
      <c r="C7" s="385"/>
      <c r="D7" s="385"/>
      <c r="E7" s="385"/>
      <c r="F7" s="385"/>
      <c r="G7" s="385"/>
      <c r="H7" s="385"/>
      <c r="I7" s="385"/>
      <c r="J7" s="385"/>
      <c r="K7" s="385"/>
      <c r="L7" s="385"/>
      <c r="M7" s="107"/>
      <c r="N7" s="107"/>
      <c r="O7" s="107"/>
      <c r="P7" s="107"/>
      <c r="Q7" s="107"/>
      <c r="R7" s="107"/>
      <c r="S7" s="107"/>
      <c r="T7" s="107"/>
      <c r="U7" s="108"/>
      <c r="V7" s="108"/>
      <c r="W7" s="108"/>
      <c r="X7" s="108"/>
      <c r="Y7" s="108"/>
      <c r="Z7" s="108"/>
      <c r="AA7" s="108"/>
      <c r="AB7" s="108"/>
      <c r="AC7" s="108"/>
      <c r="AD7" s="108"/>
      <c r="AE7" s="108"/>
      <c r="AF7" s="108"/>
      <c r="AG7" s="108"/>
    </row>
    <row r="8" spans="1:33" ht="57" customHeight="1">
      <c r="A8" s="118"/>
      <c r="B8" s="118"/>
      <c r="C8" s="118"/>
      <c r="D8" s="118"/>
      <c r="E8" s="118"/>
      <c r="F8" s="118"/>
      <c r="G8" s="118"/>
      <c r="H8" s="118"/>
      <c r="I8" s="118"/>
      <c r="J8" s="118"/>
      <c r="K8" s="118"/>
      <c r="L8" s="118"/>
      <c r="M8" s="107"/>
      <c r="N8" s="107"/>
      <c r="O8" s="107"/>
      <c r="P8" s="107"/>
      <c r="Q8" s="107"/>
      <c r="R8" s="107"/>
      <c r="S8" s="107"/>
      <c r="T8" s="107"/>
      <c r="U8" s="108"/>
      <c r="V8" s="108"/>
      <c r="W8" s="108"/>
      <c r="X8" s="108"/>
      <c r="Y8" s="108"/>
      <c r="Z8" s="108"/>
      <c r="AA8" s="108"/>
      <c r="AB8" s="108"/>
      <c r="AC8" s="108"/>
      <c r="AD8" s="108"/>
      <c r="AE8" s="108"/>
      <c r="AF8" s="108"/>
      <c r="AG8" s="108"/>
    </row>
    <row r="9" spans="1:33" ht="18" customHeight="1">
      <c r="A9" s="408" t="s">
        <v>170</v>
      </c>
      <c r="B9" s="408" t="s">
        <v>106</v>
      </c>
      <c r="C9" s="408" t="s">
        <v>171</v>
      </c>
      <c r="D9" s="408" t="s">
        <v>172</v>
      </c>
      <c r="E9" s="408" t="s">
        <v>173</v>
      </c>
      <c r="F9" s="408" t="s">
        <v>174</v>
      </c>
      <c r="G9" s="408" t="s">
        <v>175</v>
      </c>
      <c r="H9" s="409" t="s">
        <v>99</v>
      </c>
      <c r="I9" s="391"/>
      <c r="J9" s="391"/>
      <c r="K9" s="391"/>
      <c r="L9" s="387"/>
      <c r="M9" s="410"/>
      <c r="N9" s="107"/>
      <c r="O9" s="107"/>
      <c r="P9" s="107"/>
      <c r="Q9" s="107"/>
      <c r="R9" s="107"/>
      <c r="S9" s="107"/>
      <c r="T9" s="107"/>
      <c r="U9" s="108"/>
      <c r="V9" s="108"/>
      <c r="W9" s="108"/>
      <c r="X9" s="108"/>
      <c r="Y9" s="108"/>
      <c r="Z9" s="108"/>
      <c r="AA9" s="108"/>
      <c r="AB9" s="108"/>
      <c r="AC9" s="108"/>
      <c r="AD9" s="108"/>
      <c r="AE9" s="108"/>
      <c r="AF9" s="108"/>
      <c r="AG9" s="108"/>
    </row>
    <row r="10" spans="1:33" ht="17.25" customHeight="1">
      <c r="A10" s="394"/>
      <c r="B10" s="394"/>
      <c r="C10" s="394"/>
      <c r="D10" s="394"/>
      <c r="E10" s="394"/>
      <c r="F10" s="394"/>
      <c r="G10" s="394"/>
      <c r="H10" s="409" t="s">
        <v>78</v>
      </c>
      <c r="I10" s="391"/>
      <c r="J10" s="391"/>
      <c r="K10" s="387"/>
      <c r="L10" s="408" t="s">
        <v>79</v>
      </c>
      <c r="M10" s="411"/>
      <c r="N10" s="107"/>
      <c r="O10" s="107"/>
      <c r="P10" s="107"/>
      <c r="Q10" s="107"/>
      <c r="R10" s="107"/>
      <c r="S10" s="107"/>
      <c r="T10" s="107"/>
      <c r="U10" s="108"/>
      <c r="V10" s="108"/>
      <c r="W10" s="108"/>
      <c r="X10" s="108"/>
      <c r="Y10" s="108"/>
      <c r="Z10" s="108"/>
      <c r="AA10" s="108"/>
      <c r="AB10" s="108"/>
      <c r="AC10" s="108"/>
      <c r="AD10" s="108"/>
      <c r="AE10" s="108"/>
      <c r="AF10" s="108"/>
      <c r="AG10" s="108"/>
    </row>
    <row r="11" spans="1:33" ht="45.75" customHeight="1">
      <c r="A11" s="394"/>
      <c r="B11" s="394"/>
      <c r="C11" s="394"/>
      <c r="D11" s="394"/>
      <c r="E11" s="394"/>
      <c r="F11" s="394"/>
      <c r="G11" s="394"/>
      <c r="H11" s="404" t="s">
        <v>103</v>
      </c>
      <c r="I11" s="387"/>
      <c r="J11" s="405" t="s">
        <v>104</v>
      </c>
      <c r="K11" s="387"/>
      <c r="L11" s="395"/>
      <c r="M11" s="412" t="s">
        <v>107</v>
      </c>
      <c r="N11" s="107"/>
      <c r="O11" s="107"/>
      <c r="P11" s="107"/>
      <c r="Q11" s="107"/>
      <c r="R11" s="107"/>
      <c r="S11" s="107"/>
      <c r="T11" s="107"/>
      <c r="U11" s="108"/>
      <c r="V11" s="108"/>
      <c r="W11" s="108"/>
      <c r="X11" s="108"/>
      <c r="Y11" s="108"/>
      <c r="Z11" s="108"/>
      <c r="AA11" s="108"/>
      <c r="AB11" s="108"/>
      <c r="AC11" s="108"/>
      <c r="AD11" s="108"/>
      <c r="AE11" s="108"/>
      <c r="AF11" s="108"/>
      <c r="AG11" s="108"/>
    </row>
    <row r="12" spans="1:33" ht="38.25" customHeight="1">
      <c r="A12" s="395"/>
      <c r="B12" s="395"/>
      <c r="C12" s="395"/>
      <c r="D12" s="395"/>
      <c r="E12" s="395"/>
      <c r="F12" s="395"/>
      <c r="G12" s="395"/>
      <c r="H12" s="119" t="s">
        <v>115</v>
      </c>
      <c r="I12" s="119" t="s">
        <v>81</v>
      </c>
      <c r="J12" s="119" t="s">
        <v>115</v>
      </c>
      <c r="K12" s="119" t="s">
        <v>81</v>
      </c>
      <c r="L12" s="119" t="s">
        <v>81</v>
      </c>
      <c r="M12" s="395"/>
      <c r="N12" s="107"/>
      <c r="O12" s="107"/>
      <c r="P12" s="107"/>
      <c r="Q12" s="107"/>
      <c r="R12" s="107"/>
      <c r="S12" s="107"/>
      <c r="T12" s="107"/>
      <c r="U12" s="108"/>
      <c r="V12" s="108"/>
      <c r="W12" s="108"/>
      <c r="X12" s="108"/>
      <c r="Y12" s="108"/>
      <c r="Z12" s="108"/>
      <c r="AA12" s="108"/>
      <c r="AB12" s="108"/>
      <c r="AC12" s="108"/>
      <c r="AD12" s="108"/>
      <c r="AE12" s="108"/>
      <c r="AF12" s="108"/>
      <c r="AG12" s="108"/>
    </row>
    <row r="13" spans="1:33" ht="19.5" customHeight="1">
      <c r="A13" s="120"/>
      <c r="B13" s="120"/>
      <c r="C13" s="120"/>
      <c r="D13" s="120"/>
      <c r="E13" s="120"/>
      <c r="F13" s="120"/>
      <c r="G13" s="120"/>
      <c r="H13" s="119"/>
      <c r="I13" s="119"/>
      <c r="J13" s="119"/>
      <c r="K13" s="119"/>
      <c r="L13" s="119"/>
      <c r="M13" s="120"/>
      <c r="N13" s="107"/>
      <c r="O13" s="107"/>
      <c r="P13" s="107"/>
      <c r="Q13" s="107"/>
      <c r="R13" s="107"/>
      <c r="S13" s="107"/>
      <c r="T13" s="107"/>
      <c r="U13" s="108"/>
      <c r="V13" s="108"/>
      <c r="W13" s="108"/>
      <c r="X13" s="108"/>
      <c r="Y13" s="108"/>
      <c r="Z13" s="108"/>
      <c r="AA13" s="108"/>
      <c r="AB13" s="108"/>
      <c r="AC13" s="108"/>
      <c r="AD13" s="108"/>
      <c r="AE13" s="108"/>
      <c r="AF13" s="108"/>
      <c r="AG13" s="108"/>
    </row>
    <row r="14" spans="1:33" ht="139.5" customHeight="1">
      <c r="A14" s="121" t="s">
        <v>176</v>
      </c>
      <c r="B14" s="122" t="s">
        <v>177</v>
      </c>
      <c r="C14" s="123" t="s">
        <v>178</v>
      </c>
      <c r="D14" s="123">
        <v>3</v>
      </c>
      <c r="E14" s="123">
        <v>90</v>
      </c>
      <c r="F14" s="124">
        <f>+'Act 1.2'!J41</f>
        <v>752665</v>
      </c>
      <c r="G14" s="124">
        <f t="shared" ref="G14:G15" si="0">+F14*E14</f>
        <v>67739850</v>
      </c>
      <c r="H14" s="125">
        <v>0</v>
      </c>
      <c r="I14" s="125">
        <v>0</v>
      </c>
      <c r="J14" s="125">
        <v>0</v>
      </c>
      <c r="K14" s="125">
        <v>0</v>
      </c>
      <c r="L14" s="125">
        <f t="shared" ref="L14:L15" si="1">+G14</f>
        <v>67739850</v>
      </c>
      <c r="M14" s="126"/>
      <c r="N14" s="107"/>
      <c r="O14" s="107"/>
      <c r="P14" s="107"/>
      <c r="Q14" s="107"/>
      <c r="R14" s="107"/>
      <c r="S14" s="107"/>
      <c r="T14" s="107"/>
      <c r="U14" s="108"/>
      <c r="V14" s="108"/>
      <c r="W14" s="108"/>
      <c r="X14" s="108"/>
      <c r="Y14" s="108"/>
      <c r="Z14" s="108"/>
      <c r="AA14" s="108"/>
      <c r="AB14" s="108"/>
      <c r="AC14" s="108"/>
      <c r="AD14" s="108"/>
      <c r="AE14" s="108"/>
      <c r="AF14" s="108"/>
      <c r="AG14" s="108"/>
    </row>
    <row r="15" spans="1:33" ht="123" customHeight="1">
      <c r="A15" s="121" t="s">
        <v>179</v>
      </c>
      <c r="B15" s="122" t="s">
        <v>180</v>
      </c>
      <c r="C15" s="123" t="s">
        <v>178</v>
      </c>
      <c r="D15" s="126">
        <v>10</v>
      </c>
      <c r="E15" s="126">
        <v>90</v>
      </c>
      <c r="F15" s="127">
        <f>+'Act 2.2'!J43</f>
        <v>1459040</v>
      </c>
      <c r="G15" s="127">
        <f t="shared" si="0"/>
        <v>131313600</v>
      </c>
      <c r="H15" s="128">
        <v>0</v>
      </c>
      <c r="I15" s="129">
        <v>0</v>
      </c>
      <c r="J15" s="129">
        <v>0</v>
      </c>
      <c r="K15" s="129">
        <v>0</v>
      </c>
      <c r="L15" s="129">
        <f t="shared" si="1"/>
        <v>131313600</v>
      </c>
      <c r="M15" s="107"/>
      <c r="N15" s="107"/>
      <c r="O15" s="107"/>
      <c r="P15" s="107"/>
      <c r="Q15" s="107"/>
      <c r="R15" s="107"/>
      <c r="S15" s="107"/>
      <c r="T15" s="107"/>
      <c r="U15" s="108"/>
      <c r="V15" s="108"/>
      <c r="W15" s="108"/>
      <c r="X15" s="108"/>
      <c r="Y15" s="108"/>
      <c r="Z15" s="108"/>
      <c r="AA15" s="108"/>
      <c r="AB15" s="108"/>
      <c r="AC15" s="108"/>
      <c r="AD15" s="108"/>
      <c r="AE15" s="108"/>
      <c r="AF15" s="108"/>
      <c r="AG15" s="108"/>
    </row>
    <row r="16" spans="1:33" ht="12" customHeight="1">
      <c r="A16" s="406"/>
      <c r="B16" s="389"/>
      <c r="C16" s="389"/>
      <c r="D16" s="389"/>
      <c r="E16" s="389"/>
      <c r="F16" s="389"/>
      <c r="G16" s="130">
        <f t="shared" ref="G16:L16" si="2">SUM(G14:G15)</f>
        <v>199053450</v>
      </c>
      <c r="H16" s="131">
        <f t="shared" si="2"/>
        <v>0</v>
      </c>
      <c r="I16" s="131">
        <f t="shared" si="2"/>
        <v>0</v>
      </c>
      <c r="J16" s="131">
        <f t="shared" si="2"/>
        <v>0</v>
      </c>
      <c r="K16" s="131">
        <f t="shared" si="2"/>
        <v>0</v>
      </c>
      <c r="L16" s="131">
        <f t="shared" si="2"/>
        <v>199053450</v>
      </c>
      <c r="M16" s="107"/>
      <c r="N16" s="107"/>
      <c r="O16" s="107"/>
      <c r="P16" s="107"/>
      <c r="Q16" s="107"/>
      <c r="R16" s="107"/>
      <c r="S16" s="107"/>
      <c r="T16" s="107"/>
      <c r="U16" s="108"/>
      <c r="V16" s="108"/>
      <c r="W16" s="108"/>
      <c r="X16" s="108"/>
      <c r="Y16" s="108"/>
      <c r="Z16" s="108"/>
      <c r="AA16" s="108"/>
      <c r="AB16" s="108"/>
      <c r="AC16" s="108"/>
      <c r="AD16" s="108"/>
      <c r="AE16" s="108"/>
      <c r="AF16" s="108"/>
      <c r="AG16" s="108"/>
    </row>
    <row r="17" spans="1:33" ht="12" customHeight="1">
      <c r="A17" s="107"/>
      <c r="B17" s="107"/>
      <c r="C17" s="107"/>
      <c r="D17" s="107"/>
      <c r="E17" s="107"/>
      <c r="F17" s="107"/>
      <c r="G17" s="107"/>
      <c r="H17" s="107"/>
      <c r="I17" s="107"/>
      <c r="J17" s="107"/>
      <c r="K17" s="107"/>
      <c r="L17" s="107"/>
      <c r="M17" s="107"/>
      <c r="N17" s="107"/>
      <c r="O17" s="107"/>
      <c r="P17" s="107"/>
      <c r="Q17" s="107"/>
      <c r="R17" s="107"/>
      <c r="S17" s="107"/>
      <c r="T17" s="107"/>
      <c r="U17" s="108"/>
      <c r="V17" s="108"/>
      <c r="W17" s="108"/>
      <c r="X17" s="108"/>
      <c r="Y17" s="108"/>
      <c r="Z17" s="108"/>
      <c r="AA17" s="108"/>
      <c r="AB17" s="108"/>
      <c r="AC17" s="108"/>
      <c r="AD17" s="108"/>
      <c r="AE17" s="108"/>
      <c r="AF17" s="108"/>
      <c r="AG17" s="108"/>
    </row>
    <row r="18" spans="1:33" ht="12" customHeight="1">
      <c r="A18" s="107"/>
      <c r="B18" s="107"/>
      <c r="C18" s="107"/>
      <c r="D18" s="107"/>
      <c r="E18" s="107"/>
      <c r="F18" s="107"/>
      <c r="G18" s="107"/>
      <c r="H18" s="107"/>
      <c r="I18" s="107"/>
      <c r="J18" s="107"/>
      <c r="K18" s="107"/>
      <c r="L18" s="107"/>
      <c r="M18" s="107"/>
      <c r="N18" s="107"/>
      <c r="O18" s="107"/>
      <c r="P18" s="107"/>
      <c r="Q18" s="107"/>
      <c r="R18" s="107"/>
      <c r="S18" s="107"/>
      <c r="T18" s="107"/>
      <c r="U18" s="108"/>
      <c r="V18" s="108"/>
      <c r="W18" s="108"/>
      <c r="X18" s="108"/>
      <c r="Y18" s="108"/>
      <c r="Z18" s="108"/>
      <c r="AA18" s="108"/>
      <c r="AB18" s="108"/>
      <c r="AC18" s="108"/>
      <c r="AD18" s="108"/>
      <c r="AE18" s="108"/>
      <c r="AF18" s="108"/>
      <c r="AG18" s="108"/>
    </row>
    <row r="19" spans="1:33" ht="12" customHeight="1">
      <c r="A19" s="107"/>
      <c r="B19" s="107"/>
      <c r="C19" s="107"/>
      <c r="D19" s="107"/>
      <c r="E19" s="107"/>
      <c r="F19" s="107"/>
      <c r="G19" s="107"/>
      <c r="H19" s="107"/>
      <c r="I19" s="107"/>
      <c r="J19" s="107"/>
      <c r="K19" s="107"/>
      <c r="L19" s="107"/>
      <c r="M19" s="107"/>
      <c r="N19" s="107"/>
      <c r="O19" s="107"/>
      <c r="P19" s="107"/>
      <c r="Q19" s="107"/>
      <c r="R19" s="107"/>
      <c r="S19" s="107"/>
      <c r="T19" s="107"/>
      <c r="U19" s="108"/>
      <c r="V19" s="108"/>
      <c r="W19" s="108"/>
      <c r="X19" s="108"/>
      <c r="Y19" s="108"/>
      <c r="Z19" s="108"/>
      <c r="AA19" s="108"/>
      <c r="AB19" s="108"/>
      <c r="AC19" s="108"/>
      <c r="AD19" s="108"/>
      <c r="AE19" s="108"/>
      <c r="AF19" s="108"/>
      <c r="AG19" s="108"/>
    </row>
    <row r="20" spans="1:33" ht="12" hidden="1" customHeight="1">
      <c r="A20" s="107"/>
      <c r="B20" s="107"/>
      <c r="C20" s="107"/>
      <c r="D20" s="107"/>
      <c r="E20" s="107"/>
      <c r="F20" s="107"/>
      <c r="G20" s="107"/>
      <c r="H20" s="107"/>
      <c r="I20" s="107"/>
      <c r="J20" s="107"/>
      <c r="K20" s="107"/>
      <c r="L20" s="107"/>
      <c r="M20" s="107"/>
      <c r="N20" s="107"/>
      <c r="O20" s="107"/>
      <c r="P20" s="107"/>
      <c r="Q20" s="107"/>
      <c r="R20" s="107"/>
      <c r="S20" s="107"/>
      <c r="T20" s="107"/>
      <c r="U20" s="108"/>
      <c r="V20" s="108"/>
      <c r="W20" s="108"/>
      <c r="X20" s="108"/>
      <c r="Y20" s="108"/>
      <c r="Z20" s="108"/>
      <c r="AA20" s="108"/>
      <c r="AB20" s="108"/>
      <c r="AC20" s="108"/>
      <c r="AD20" s="108"/>
      <c r="AE20" s="108"/>
      <c r="AF20" s="108"/>
      <c r="AG20" s="108"/>
    </row>
    <row r="21" spans="1:33" ht="12" customHeight="1">
      <c r="A21" s="107"/>
      <c r="B21" s="107"/>
      <c r="C21" s="107"/>
      <c r="D21" s="107"/>
      <c r="E21" s="107"/>
      <c r="F21" s="107"/>
      <c r="G21" s="107"/>
      <c r="H21" s="107"/>
      <c r="I21" s="107"/>
      <c r="J21" s="107"/>
      <c r="K21" s="107"/>
      <c r="L21" s="107"/>
      <c r="M21" s="107"/>
      <c r="N21" s="107"/>
      <c r="O21" s="107"/>
      <c r="P21" s="107"/>
      <c r="Q21" s="107"/>
      <c r="R21" s="107"/>
      <c r="S21" s="107"/>
      <c r="T21" s="107"/>
      <c r="U21" s="108"/>
      <c r="V21" s="108"/>
      <c r="W21" s="108"/>
      <c r="X21" s="108"/>
      <c r="Y21" s="108"/>
      <c r="Z21" s="108"/>
      <c r="AA21" s="108"/>
      <c r="AB21" s="108"/>
      <c r="AC21" s="108"/>
      <c r="AD21" s="108"/>
      <c r="AE21" s="108"/>
      <c r="AF21" s="108"/>
      <c r="AG21" s="108"/>
    </row>
    <row r="22" spans="1:33" ht="12" customHeight="1">
      <c r="A22" s="107"/>
      <c r="B22" s="107"/>
      <c r="C22" s="107"/>
      <c r="D22" s="107"/>
      <c r="E22" s="107"/>
      <c r="F22" s="107"/>
      <c r="G22" s="107"/>
      <c r="H22" s="107"/>
      <c r="I22" s="107"/>
      <c r="J22" s="107"/>
      <c r="K22" s="107"/>
      <c r="L22" s="107"/>
      <c r="M22" s="107"/>
      <c r="N22" s="107"/>
      <c r="O22" s="107"/>
      <c r="P22" s="107"/>
      <c r="Q22" s="107"/>
      <c r="R22" s="107"/>
      <c r="S22" s="107"/>
      <c r="T22" s="107"/>
      <c r="U22" s="108"/>
      <c r="V22" s="108"/>
      <c r="W22" s="108"/>
      <c r="X22" s="108"/>
      <c r="Y22" s="108"/>
      <c r="Z22" s="108"/>
      <c r="AA22" s="108"/>
      <c r="AB22" s="108"/>
      <c r="AC22" s="108"/>
      <c r="AD22" s="108"/>
      <c r="AE22" s="108"/>
      <c r="AF22" s="108"/>
      <c r="AG22" s="108"/>
    </row>
    <row r="23" spans="1:33" ht="12" customHeight="1">
      <c r="A23" s="107"/>
      <c r="B23" s="107"/>
      <c r="C23" s="107"/>
      <c r="D23" s="107"/>
      <c r="E23" s="107"/>
      <c r="F23" s="107"/>
      <c r="G23" s="107"/>
      <c r="H23" s="107"/>
      <c r="I23" s="107"/>
      <c r="J23" s="107"/>
      <c r="K23" s="107"/>
      <c r="L23" s="107"/>
      <c r="M23" s="107"/>
      <c r="N23" s="107"/>
      <c r="O23" s="107"/>
      <c r="P23" s="107"/>
      <c r="Q23" s="107"/>
      <c r="R23" s="107"/>
      <c r="S23" s="107"/>
      <c r="T23" s="107"/>
      <c r="U23" s="108"/>
      <c r="V23" s="108"/>
      <c r="W23" s="108"/>
      <c r="X23" s="108"/>
      <c r="Y23" s="108"/>
      <c r="Z23" s="108"/>
      <c r="AA23" s="108"/>
      <c r="AB23" s="108"/>
      <c r="AC23" s="108"/>
      <c r="AD23" s="108"/>
      <c r="AE23" s="108"/>
      <c r="AF23" s="108"/>
      <c r="AG23" s="108"/>
    </row>
    <row r="24" spans="1:33" ht="12" customHeight="1">
      <c r="A24" s="107"/>
      <c r="B24" s="107"/>
      <c r="C24" s="107"/>
      <c r="D24" s="107"/>
      <c r="E24" s="107"/>
      <c r="F24" s="107"/>
      <c r="G24" s="107"/>
      <c r="H24" s="107"/>
      <c r="I24" s="107"/>
      <c r="J24" s="107"/>
      <c r="K24" s="107"/>
      <c r="L24" s="107"/>
      <c r="M24" s="107"/>
      <c r="N24" s="107"/>
      <c r="O24" s="107"/>
      <c r="P24" s="107"/>
      <c r="Q24" s="107"/>
      <c r="R24" s="107"/>
      <c r="S24" s="107"/>
      <c r="T24" s="107"/>
      <c r="U24" s="108"/>
      <c r="V24" s="108"/>
      <c r="W24" s="108"/>
      <c r="X24" s="108"/>
      <c r="Y24" s="108"/>
      <c r="Z24" s="108"/>
      <c r="AA24" s="108"/>
      <c r="AB24" s="108"/>
      <c r="AC24" s="108"/>
      <c r="AD24" s="108"/>
      <c r="AE24" s="108"/>
      <c r="AF24" s="108"/>
      <c r="AG24" s="108"/>
    </row>
    <row r="25" spans="1:33" ht="12" customHeight="1">
      <c r="A25" s="107"/>
      <c r="B25" s="107"/>
      <c r="C25" s="107"/>
      <c r="D25" s="107"/>
      <c r="E25" s="107"/>
      <c r="F25" s="107"/>
      <c r="G25" s="107"/>
      <c r="H25" s="107"/>
      <c r="I25" s="107"/>
      <c r="J25" s="107"/>
      <c r="K25" s="107"/>
      <c r="L25" s="107"/>
      <c r="M25" s="107"/>
      <c r="N25" s="107"/>
      <c r="O25" s="107"/>
      <c r="P25" s="107"/>
      <c r="Q25" s="107"/>
      <c r="R25" s="107"/>
      <c r="S25" s="107"/>
      <c r="T25" s="107"/>
      <c r="U25" s="108"/>
      <c r="V25" s="108"/>
      <c r="W25" s="108"/>
      <c r="X25" s="108"/>
      <c r="Y25" s="108"/>
      <c r="Z25" s="108"/>
      <c r="AA25" s="108"/>
      <c r="AB25" s="108"/>
      <c r="AC25" s="108"/>
      <c r="AD25" s="108"/>
      <c r="AE25" s="108"/>
      <c r="AF25" s="108"/>
      <c r="AG25" s="108"/>
    </row>
    <row r="26" spans="1:33" ht="12" customHeight="1">
      <c r="A26" s="107"/>
      <c r="B26" s="107"/>
      <c r="C26" s="107"/>
      <c r="D26" s="107"/>
      <c r="E26" s="107"/>
      <c r="F26" s="107"/>
      <c r="G26" s="107"/>
      <c r="H26" s="107"/>
      <c r="I26" s="107"/>
      <c r="J26" s="107"/>
      <c r="K26" s="107"/>
      <c r="L26" s="107"/>
      <c r="M26" s="107"/>
      <c r="N26" s="107"/>
      <c r="O26" s="107"/>
      <c r="P26" s="107"/>
      <c r="Q26" s="107"/>
      <c r="R26" s="107"/>
      <c r="S26" s="107"/>
      <c r="T26" s="107"/>
      <c r="U26" s="108"/>
      <c r="V26" s="108"/>
      <c r="W26" s="108"/>
      <c r="X26" s="108"/>
      <c r="Y26" s="108"/>
      <c r="Z26" s="108"/>
      <c r="AA26" s="108"/>
      <c r="AB26" s="108"/>
      <c r="AC26" s="108"/>
      <c r="AD26" s="108"/>
      <c r="AE26" s="108"/>
      <c r="AF26" s="108"/>
      <c r="AG26" s="108"/>
    </row>
    <row r="27" spans="1:33" ht="12" customHeight="1">
      <c r="A27" s="107"/>
      <c r="B27" s="107"/>
      <c r="C27" s="107"/>
      <c r="D27" s="107"/>
      <c r="E27" s="107"/>
      <c r="F27" s="107"/>
      <c r="G27" s="107"/>
      <c r="H27" s="107"/>
      <c r="I27" s="107"/>
      <c r="J27" s="107"/>
      <c r="K27" s="107"/>
      <c r="L27" s="107"/>
      <c r="M27" s="107"/>
      <c r="N27" s="107"/>
      <c r="O27" s="107"/>
      <c r="P27" s="107"/>
      <c r="Q27" s="107"/>
      <c r="R27" s="107"/>
      <c r="S27" s="107"/>
      <c r="T27" s="107"/>
      <c r="U27" s="108"/>
      <c r="V27" s="108"/>
      <c r="W27" s="108"/>
      <c r="X27" s="108"/>
      <c r="Y27" s="108"/>
      <c r="Z27" s="108"/>
      <c r="AA27" s="108"/>
      <c r="AB27" s="108"/>
      <c r="AC27" s="108"/>
      <c r="AD27" s="108"/>
      <c r="AE27" s="108"/>
      <c r="AF27" s="108"/>
      <c r="AG27" s="108"/>
    </row>
    <row r="28" spans="1:33" ht="12" customHeight="1">
      <c r="A28" s="107"/>
      <c r="B28" s="107"/>
      <c r="C28" s="107"/>
      <c r="D28" s="107"/>
      <c r="E28" s="107"/>
      <c r="F28" s="107"/>
      <c r="G28" s="107"/>
      <c r="H28" s="107"/>
      <c r="I28" s="107"/>
      <c r="J28" s="107"/>
      <c r="K28" s="107"/>
      <c r="L28" s="107"/>
      <c r="M28" s="107"/>
      <c r="N28" s="107"/>
      <c r="O28" s="107"/>
      <c r="P28" s="107"/>
      <c r="Q28" s="107"/>
      <c r="R28" s="107"/>
      <c r="S28" s="107"/>
      <c r="T28" s="107"/>
      <c r="U28" s="108"/>
      <c r="V28" s="108"/>
      <c r="W28" s="108"/>
      <c r="X28" s="108"/>
      <c r="Y28" s="108"/>
      <c r="Z28" s="108"/>
      <c r="AA28" s="108"/>
      <c r="AB28" s="108"/>
      <c r="AC28" s="108"/>
      <c r="AD28" s="108"/>
      <c r="AE28" s="108"/>
      <c r="AF28" s="108"/>
      <c r="AG28" s="108"/>
    </row>
    <row r="29" spans="1:33" ht="12" customHeight="1">
      <c r="A29" s="107"/>
      <c r="B29" s="107"/>
      <c r="C29" s="107"/>
      <c r="D29" s="107"/>
      <c r="E29" s="107"/>
      <c r="F29" s="107"/>
      <c r="G29" s="107"/>
      <c r="H29" s="107"/>
      <c r="I29" s="107"/>
      <c r="J29" s="107"/>
      <c r="K29" s="107"/>
      <c r="L29" s="107"/>
      <c r="M29" s="107"/>
      <c r="N29" s="107"/>
      <c r="O29" s="107"/>
      <c r="P29" s="107"/>
      <c r="Q29" s="107"/>
      <c r="R29" s="107"/>
      <c r="S29" s="107"/>
      <c r="T29" s="107"/>
      <c r="U29" s="108"/>
      <c r="V29" s="108"/>
      <c r="W29" s="108"/>
      <c r="X29" s="108"/>
      <c r="Y29" s="108"/>
      <c r="Z29" s="108"/>
      <c r="AA29" s="108"/>
      <c r="AB29" s="108"/>
      <c r="AC29" s="108"/>
      <c r="AD29" s="108"/>
      <c r="AE29" s="108"/>
      <c r="AF29" s="108"/>
      <c r="AG29" s="108"/>
    </row>
    <row r="30" spans="1:33" ht="12" customHeight="1">
      <c r="A30" s="107"/>
      <c r="B30" s="107"/>
      <c r="C30" s="107"/>
      <c r="D30" s="107"/>
      <c r="E30" s="107"/>
      <c r="F30" s="107"/>
      <c r="G30" s="107"/>
      <c r="H30" s="107"/>
      <c r="I30" s="107"/>
      <c r="J30" s="107"/>
      <c r="K30" s="107"/>
      <c r="L30" s="107"/>
      <c r="M30" s="107"/>
      <c r="N30" s="107"/>
      <c r="O30" s="107"/>
      <c r="P30" s="107"/>
      <c r="Q30" s="107"/>
      <c r="R30" s="107"/>
      <c r="S30" s="107"/>
      <c r="T30" s="107"/>
      <c r="U30" s="108"/>
      <c r="V30" s="108"/>
      <c r="W30" s="108"/>
      <c r="X30" s="108"/>
      <c r="Y30" s="108"/>
      <c r="Z30" s="108"/>
      <c r="AA30" s="108"/>
      <c r="AB30" s="108"/>
      <c r="AC30" s="108"/>
      <c r="AD30" s="108"/>
      <c r="AE30" s="108"/>
      <c r="AF30" s="108"/>
      <c r="AG30" s="108"/>
    </row>
    <row r="31" spans="1:33" ht="12" customHeight="1">
      <c r="A31" s="107"/>
      <c r="B31" s="107"/>
      <c r="C31" s="107"/>
      <c r="D31" s="107"/>
      <c r="E31" s="107"/>
      <c r="F31" s="107"/>
      <c r="G31" s="107"/>
      <c r="H31" s="107"/>
      <c r="I31" s="107"/>
      <c r="J31" s="107"/>
      <c r="K31" s="107"/>
      <c r="L31" s="107"/>
      <c r="M31" s="107"/>
      <c r="N31" s="107"/>
      <c r="O31" s="107"/>
      <c r="P31" s="107"/>
      <c r="Q31" s="107"/>
      <c r="R31" s="107"/>
      <c r="S31" s="107"/>
      <c r="T31" s="107"/>
      <c r="U31" s="108"/>
      <c r="V31" s="108"/>
      <c r="W31" s="108"/>
      <c r="X31" s="108"/>
      <c r="Y31" s="108"/>
      <c r="Z31" s="108"/>
      <c r="AA31" s="108"/>
      <c r="AB31" s="108"/>
      <c r="AC31" s="108"/>
      <c r="AD31" s="108"/>
      <c r="AE31" s="108"/>
      <c r="AF31" s="108"/>
      <c r="AG31" s="108"/>
    </row>
    <row r="32" spans="1:33" ht="12" customHeight="1">
      <c r="A32" s="107"/>
      <c r="B32" s="107"/>
      <c r="C32" s="107"/>
      <c r="D32" s="107"/>
      <c r="E32" s="107"/>
      <c r="F32" s="107"/>
      <c r="G32" s="107"/>
      <c r="H32" s="107"/>
      <c r="I32" s="107"/>
      <c r="J32" s="107"/>
      <c r="K32" s="107"/>
      <c r="L32" s="107"/>
      <c r="M32" s="107"/>
      <c r="N32" s="107"/>
      <c r="O32" s="107"/>
      <c r="P32" s="107"/>
      <c r="Q32" s="107"/>
      <c r="R32" s="107"/>
      <c r="S32" s="107"/>
      <c r="T32" s="107"/>
      <c r="U32" s="108"/>
      <c r="V32" s="108"/>
      <c r="W32" s="108"/>
      <c r="X32" s="108"/>
      <c r="Y32" s="108"/>
      <c r="Z32" s="108"/>
      <c r="AA32" s="108"/>
      <c r="AB32" s="108"/>
      <c r="AC32" s="108"/>
      <c r="AD32" s="108"/>
      <c r="AE32" s="108"/>
      <c r="AF32" s="108"/>
      <c r="AG32" s="108"/>
    </row>
    <row r="33" spans="1:33" ht="12" customHeight="1">
      <c r="A33" s="107"/>
      <c r="B33" s="107"/>
      <c r="C33" s="107"/>
      <c r="D33" s="107"/>
      <c r="E33" s="107"/>
      <c r="F33" s="107"/>
      <c r="G33" s="107"/>
      <c r="H33" s="107"/>
      <c r="I33" s="107"/>
      <c r="J33" s="107"/>
      <c r="K33" s="107"/>
      <c r="L33" s="107"/>
      <c r="M33" s="107"/>
      <c r="N33" s="107"/>
      <c r="O33" s="107"/>
      <c r="P33" s="107"/>
      <c r="Q33" s="107"/>
      <c r="R33" s="107"/>
      <c r="S33" s="107"/>
      <c r="T33" s="107"/>
      <c r="U33" s="108"/>
      <c r="V33" s="108"/>
      <c r="W33" s="108"/>
      <c r="X33" s="108"/>
      <c r="Y33" s="108"/>
      <c r="Z33" s="108"/>
      <c r="AA33" s="108"/>
      <c r="AB33" s="108"/>
      <c r="AC33" s="108"/>
      <c r="AD33" s="108"/>
      <c r="AE33" s="108"/>
      <c r="AF33" s="108"/>
      <c r="AG33" s="108"/>
    </row>
    <row r="34" spans="1:33" ht="12" customHeight="1">
      <c r="A34" s="107"/>
      <c r="B34" s="107"/>
      <c r="C34" s="107"/>
      <c r="D34" s="107"/>
      <c r="E34" s="107"/>
      <c r="F34" s="107"/>
      <c r="G34" s="107"/>
      <c r="H34" s="107"/>
      <c r="I34" s="107"/>
      <c r="J34" s="107"/>
      <c r="K34" s="107"/>
      <c r="L34" s="107"/>
      <c r="M34" s="107"/>
      <c r="N34" s="107"/>
      <c r="O34" s="107"/>
      <c r="P34" s="107"/>
      <c r="Q34" s="107"/>
      <c r="R34" s="107"/>
      <c r="S34" s="107"/>
      <c r="T34" s="107"/>
      <c r="U34" s="108"/>
      <c r="V34" s="108"/>
      <c r="W34" s="108"/>
      <c r="X34" s="108"/>
      <c r="Y34" s="108"/>
      <c r="Z34" s="108"/>
      <c r="AA34" s="108"/>
      <c r="AB34" s="108"/>
      <c r="AC34" s="108"/>
      <c r="AD34" s="108"/>
      <c r="AE34" s="108"/>
      <c r="AF34" s="108"/>
      <c r="AG34" s="108"/>
    </row>
    <row r="35" spans="1:33" ht="12" customHeight="1">
      <c r="A35" s="107"/>
      <c r="B35" s="107"/>
      <c r="C35" s="107"/>
      <c r="D35" s="107"/>
      <c r="E35" s="107"/>
      <c r="F35" s="107"/>
      <c r="G35" s="107"/>
      <c r="H35" s="107"/>
      <c r="I35" s="107"/>
      <c r="J35" s="107"/>
      <c r="K35" s="107"/>
      <c r="L35" s="107"/>
      <c r="M35" s="107"/>
      <c r="N35" s="107"/>
      <c r="O35" s="107"/>
      <c r="P35" s="107"/>
      <c r="Q35" s="107"/>
      <c r="R35" s="107"/>
      <c r="S35" s="107"/>
      <c r="T35" s="107"/>
      <c r="U35" s="108"/>
      <c r="V35" s="108"/>
      <c r="W35" s="108"/>
      <c r="X35" s="108"/>
      <c r="Y35" s="108"/>
      <c r="Z35" s="108"/>
      <c r="AA35" s="108"/>
      <c r="AB35" s="108"/>
      <c r="AC35" s="108"/>
      <c r="AD35" s="108"/>
      <c r="AE35" s="108"/>
      <c r="AF35" s="108"/>
      <c r="AG35" s="108"/>
    </row>
    <row r="36" spans="1:33" ht="12" customHeight="1">
      <c r="A36" s="107"/>
      <c r="B36" s="107"/>
      <c r="C36" s="107"/>
      <c r="D36" s="107"/>
      <c r="E36" s="107"/>
      <c r="F36" s="107"/>
      <c r="G36" s="107"/>
      <c r="H36" s="107"/>
      <c r="I36" s="107"/>
      <c r="J36" s="107"/>
      <c r="K36" s="107"/>
      <c r="L36" s="107"/>
      <c r="M36" s="107"/>
      <c r="N36" s="107"/>
      <c r="O36" s="107"/>
      <c r="P36" s="107"/>
      <c r="Q36" s="107"/>
      <c r="R36" s="107"/>
      <c r="S36" s="107"/>
      <c r="T36" s="107"/>
      <c r="U36" s="108"/>
      <c r="V36" s="108"/>
      <c r="W36" s="108"/>
      <c r="X36" s="108"/>
      <c r="Y36" s="108"/>
      <c r="Z36" s="108"/>
      <c r="AA36" s="108"/>
      <c r="AB36" s="108"/>
      <c r="AC36" s="108"/>
      <c r="AD36" s="108"/>
      <c r="AE36" s="108"/>
      <c r="AF36" s="108"/>
      <c r="AG36" s="108"/>
    </row>
    <row r="37" spans="1:33" ht="12" customHeight="1">
      <c r="A37" s="107"/>
      <c r="B37" s="107"/>
      <c r="C37" s="107"/>
      <c r="D37" s="107"/>
      <c r="E37" s="107"/>
      <c r="F37" s="107"/>
      <c r="G37" s="107"/>
      <c r="H37" s="107"/>
      <c r="I37" s="107"/>
      <c r="J37" s="107"/>
      <c r="K37" s="107"/>
      <c r="L37" s="107"/>
      <c r="M37" s="107"/>
      <c r="N37" s="107"/>
      <c r="O37" s="107"/>
      <c r="P37" s="107"/>
      <c r="Q37" s="107"/>
      <c r="R37" s="107"/>
      <c r="S37" s="107"/>
      <c r="T37" s="107"/>
      <c r="U37" s="108"/>
      <c r="V37" s="108"/>
      <c r="W37" s="108"/>
      <c r="X37" s="108"/>
      <c r="Y37" s="108"/>
      <c r="Z37" s="108"/>
      <c r="AA37" s="108"/>
      <c r="AB37" s="108"/>
      <c r="AC37" s="108"/>
      <c r="AD37" s="108"/>
      <c r="AE37" s="108"/>
      <c r="AF37" s="108"/>
      <c r="AG37" s="108"/>
    </row>
    <row r="38" spans="1:33" ht="12" customHeight="1">
      <c r="A38" s="107"/>
      <c r="B38" s="107"/>
      <c r="C38" s="107"/>
      <c r="D38" s="107"/>
      <c r="E38" s="107"/>
      <c r="F38" s="107"/>
      <c r="G38" s="107"/>
      <c r="H38" s="107"/>
      <c r="I38" s="107"/>
      <c r="J38" s="107"/>
      <c r="K38" s="107"/>
      <c r="L38" s="107"/>
      <c r="M38" s="107"/>
      <c r="N38" s="107"/>
      <c r="O38" s="107"/>
      <c r="P38" s="107"/>
      <c r="Q38" s="107"/>
      <c r="R38" s="107"/>
      <c r="S38" s="107"/>
      <c r="T38" s="107"/>
      <c r="U38" s="108"/>
      <c r="V38" s="108"/>
      <c r="W38" s="108"/>
      <c r="X38" s="108"/>
      <c r="Y38" s="108"/>
      <c r="Z38" s="108"/>
      <c r="AA38" s="108"/>
      <c r="AB38" s="108"/>
      <c r="AC38" s="108"/>
      <c r="AD38" s="108"/>
      <c r="AE38" s="108"/>
      <c r="AF38" s="108"/>
      <c r="AG38" s="108"/>
    </row>
    <row r="39" spans="1:33" ht="12" customHeight="1">
      <c r="A39" s="107"/>
      <c r="B39" s="107"/>
      <c r="C39" s="107"/>
      <c r="D39" s="107"/>
      <c r="E39" s="107"/>
      <c r="F39" s="107"/>
      <c r="G39" s="107"/>
      <c r="H39" s="107"/>
      <c r="I39" s="107"/>
      <c r="J39" s="107"/>
      <c r="K39" s="107"/>
      <c r="L39" s="107"/>
      <c r="M39" s="107"/>
      <c r="N39" s="107"/>
      <c r="O39" s="107"/>
      <c r="P39" s="107"/>
      <c r="Q39" s="107"/>
      <c r="R39" s="107"/>
      <c r="S39" s="107"/>
      <c r="T39" s="107"/>
      <c r="U39" s="108"/>
      <c r="V39" s="108"/>
      <c r="W39" s="108"/>
      <c r="X39" s="108"/>
      <c r="Y39" s="108"/>
      <c r="Z39" s="108"/>
      <c r="AA39" s="108"/>
      <c r="AB39" s="108"/>
      <c r="AC39" s="108"/>
      <c r="AD39" s="108"/>
      <c r="AE39" s="108"/>
      <c r="AF39" s="108"/>
      <c r="AG39" s="108"/>
    </row>
    <row r="40" spans="1:33" ht="12" customHeight="1">
      <c r="A40" s="107"/>
      <c r="B40" s="107"/>
      <c r="C40" s="107"/>
      <c r="D40" s="107"/>
      <c r="E40" s="107"/>
      <c r="F40" s="107"/>
      <c r="G40" s="107"/>
      <c r="H40" s="107"/>
      <c r="I40" s="107"/>
      <c r="J40" s="107"/>
      <c r="K40" s="107"/>
      <c r="L40" s="107"/>
      <c r="M40" s="107"/>
      <c r="N40" s="107"/>
      <c r="O40" s="107"/>
      <c r="P40" s="107"/>
      <c r="Q40" s="107"/>
      <c r="R40" s="107"/>
      <c r="S40" s="107"/>
      <c r="T40" s="107"/>
      <c r="U40" s="108"/>
      <c r="V40" s="108"/>
      <c r="W40" s="108"/>
      <c r="X40" s="108"/>
      <c r="Y40" s="108"/>
      <c r="Z40" s="108"/>
      <c r="AA40" s="108"/>
      <c r="AB40" s="108"/>
      <c r="AC40" s="108"/>
      <c r="AD40" s="108"/>
      <c r="AE40" s="108"/>
      <c r="AF40" s="108"/>
      <c r="AG40" s="108"/>
    </row>
    <row r="41" spans="1:33" ht="12" customHeight="1">
      <c r="A41" s="107"/>
      <c r="B41" s="107"/>
      <c r="C41" s="107"/>
      <c r="D41" s="107"/>
      <c r="E41" s="107"/>
      <c r="F41" s="107"/>
      <c r="G41" s="107"/>
      <c r="H41" s="107"/>
      <c r="I41" s="107"/>
      <c r="J41" s="107"/>
      <c r="K41" s="107"/>
      <c r="L41" s="107"/>
      <c r="M41" s="107"/>
      <c r="N41" s="107"/>
      <c r="O41" s="107"/>
      <c r="P41" s="107"/>
      <c r="Q41" s="107"/>
      <c r="R41" s="107"/>
      <c r="S41" s="107"/>
      <c r="T41" s="107"/>
      <c r="U41" s="108"/>
      <c r="V41" s="108"/>
      <c r="W41" s="108"/>
      <c r="X41" s="108"/>
      <c r="Y41" s="108"/>
      <c r="Z41" s="108"/>
      <c r="AA41" s="108"/>
      <c r="AB41" s="108"/>
      <c r="AC41" s="108"/>
      <c r="AD41" s="108"/>
      <c r="AE41" s="108"/>
      <c r="AF41" s="108"/>
      <c r="AG41" s="108"/>
    </row>
    <row r="42" spans="1:33" ht="12" customHeight="1">
      <c r="A42" s="107"/>
      <c r="B42" s="107"/>
      <c r="C42" s="107"/>
      <c r="D42" s="107"/>
      <c r="E42" s="107"/>
      <c r="F42" s="107"/>
      <c r="G42" s="107"/>
      <c r="H42" s="107"/>
      <c r="I42" s="107"/>
      <c r="J42" s="107"/>
      <c r="K42" s="107"/>
      <c r="L42" s="107"/>
      <c r="M42" s="107"/>
      <c r="N42" s="107"/>
      <c r="O42" s="107"/>
      <c r="P42" s="107"/>
      <c r="Q42" s="107"/>
      <c r="R42" s="107"/>
      <c r="S42" s="107"/>
      <c r="T42" s="107"/>
      <c r="U42" s="108"/>
      <c r="V42" s="108"/>
      <c r="W42" s="108"/>
      <c r="X42" s="108"/>
      <c r="Y42" s="108"/>
      <c r="Z42" s="108"/>
      <c r="AA42" s="108"/>
      <c r="AB42" s="108"/>
      <c r="AC42" s="108"/>
      <c r="AD42" s="108"/>
      <c r="AE42" s="108"/>
      <c r="AF42" s="108"/>
      <c r="AG42" s="108"/>
    </row>
    <row r="43" spans="1:33" ht="12" customHeight="1">
      <c r="A43" s="107"/>
      <c r="B43" s="107"/>
      <c r="C43" s="107"/>
      <c r="D43" s="107"/>
      <c r="E43" s="107"/>
      <c r="F43" s="107"/>
      <c r="G43" s="107"/>
      <c r="H43" s="107"/>
      <c r="I43" s="107"/>
      <c r="J43" s="107"/>
      <c r="K43" s="107"/>
      <c r="L43" s="107"/>
      <c r="M43" s="107"/>
      <c r="N43" s="107"/>
      <c r="O43" s="107"/>
      <c r="P43" s="107"/>
      <c r="Q43" s="107"/>
      <c r="R43" s="107"/>
      <c r="S43" s="107"/>
      <c r="T43" s="107"/>
      <c r="U43" s="108"/>
      <c r="V43" s="108"/>
      <c r="W43" s="108"/>
      <c r="X43" s="108"/>
      <c r="Y43" s="108"/>
      <c r="Z43" s="108"/>
      <c r="AA43" s="108"/>
      <c r="AB43" s="108"/>
      <c r="AC43" s="108"/>
      <c r="AD43" s="108"/>
      <c r="AE43" s="108"/>
      <c r="AF43" s="108"/>
      <c r="AG43" s="108"/>
    </row>
    <row r="44" spans="1:33" ht="12" customHeight="1">
      <c r="A44" s="107"/>
      <c r="B44" s="107"/>
      <c r="C44" s="107"/>
      <c r="D44" s="107"/>
      <c r="E44" s="107"/>
      <c r="F44" s="107"/>
      <c r="G44" s="107"/>
      <c r="H44" s="107"/>
      <c r="I44" s="107"/>
      <c r="J44" s="107"/>
      <c r="K44" s="107"/>
      <c r="L44" s="107"/>
      <c r="M44" s="107"/>
      <c r="N44" s="107"/>
      <c r="O44" s="107"/>
      <c r="P44" s="107"/>
      <c r="Q44" s="107"/>
      <c r="R44" s="107"/>
      <c r="S44" s="107"/>
      <c r="T44" s="107"/>
      <c r="U44" s="108"/>
      <c r="V44" s="108"/>
      <c r="W44" s="108"/>
      <c r="X44" s="108"/>
      <c r="Y44" s="108"/>
      <c r="Z44" s="108"/>
      <c r="AA44" s="108"/>
      <c r="AB44" s="108"/>
      <c r="AC44" s="108"/>
      <c r="AD44" s="108"/>
      <c r="AE44" s="108"/>
      <c r="AF44" s="108"/>
      <c r="AG44" s="108"/>
    </row>
    <row r="45" spans="1:33" ht="12" customHeight="1">
      <c r="A45" s="107"/>
      <c r="B45" s="107"/>
      <c r="C45" s="107"/>
      <c r="D45" s="107"/>
      <c r="E45" s="107"/>
      <c r="F45" s="107"/>
      <c r="G45" s="107"/>
      <c r="H45" s="107"/>
      <c r="I45" s="107"/>
      <c r="J45" s="107"/>
      <c r="K45" s="107"/>
      <c r="L45" s="107"/>
      <c r="M45" s="107"/>
      <c r="N45" s="107"/>
      <c r="O45" s="107"/>
      <c r="P45" s="107"/>
      <c r="Q45" s="107"/>
      <c r="R45" s="107"/>
      <c r="S45" s="107"/>
      <c r="T45" s="107"/>
      <c r="U45" s="108"/>
      <c r="V45" s="108"/>
      <c r="W45" s="108"/>
      <c r="X45" s="108"/>
      <c r="Y45" s="108"/>
      <c r="Z45" s="108"/>
      <c r="AA45" s="108"/>
      <c r="AB45" s="108"/>
      <c r="AC45" s="108"/>
      <c r="AD45" s="108"/>
      <c r="AE45" s="108"/>
      <c r="AF45" s="108"/>
      <c r="AG45" s="108"/>
    </row>
    <row r="46" spans="1:33" ht="12" customHeight="1">
      <c r="A46" s="107"/>
      <c r="B46" s="107"/>
      <c r="C46" s="107"/>
      <c r="D46" s="107"/>
      <c r="E46" s="107"/>
      <c r="F46" s="107"/>
      <c r="G46" s="107"/>
      <c r="H46" s="107"/>
      <c r="I46" s="107"/>
      <c r="J46" s="107"/>
      <c r="K46" s="107"/>
      <c r="L46" s="107"/>
      <c r="M46" s="107"/>
      <c r="N46" s="107"/>
      <c r="O46" s="107"/>
      <c r="P46" s="107"/>
      <c r="Q46" s="107"/>
      <c r="R46" s="107"/>
      <c r="S46" s="107"/>
      <c r="T46" s="107"/>
      <c r="U46" s="108"/>
      <c r="V46" s="108"/>
      <c r="W46" s="108"/>
      <c r="X46" s="108"/>
      <c r="Y46" s="108"/>
      <c r="Z46" s="108"/>
      <c r="AA46" s="108"/>
      <c r="AB46" s="108"/>
      <c r="AC46" s="108"/>
      <c r="AD46" s="108"/>
      <c r="AE46" s="108"/>
      <c r="AF46" s="108"/>
      <c r="AG46" s="108"/>
    </row>
    <row r="47" spans="1:33" ht="12" customHeight="1">
      <c r="A47" s="107"/>
      <c r="B47" s="107"/>
      <c r="C47" s="107"/>
      <c r="D47" s="107"/>
      <c r="E47" s="107"/>
      <c r="F47" s="107"/>
      <c r="G47" s="107"/>
      <c r="H47" s="107"/>
      <c r="I47" s="107"/>
      <c r="J47" s="107"/>
      <c r="K47" s="107"/>
      <c r="L47" s="107"/>
      <c r="M47" s="107"/>
      <c r="N47" s="107"/>
      <c r="O47" s="107"/>
      <c r="P47" s="107"/>
      <c r="Q47" s="107"/>
      <c r="R47" s="107"/>
      <c r="S47" s="107"/>
      <c r="T47" s="107"/>
      <c r="U47" s="108"/>
      <c r="V47" s="108"/>
      <c r="W47" s="108"/>
      <c r="X47" s="108"/>
      <c r="Y47" s="108"/>
      <c r="Z47" s="108"/>
      <c r="AA47" s="108"/>
      <c r="AB47" s="108"/>
      <c r="AC47" s="108"/>
      <c r="AD47" s="108"/>
      <c r="AE47" s="108"/>
      <c r="AF47" s="108"/>
      <c r="AG47" s="108"/>
    </row>
    <row r="48" spans="1:33" ht="12" customHeight="1">
      <c r="A48" s="107"/>
      <c r="B48" s="107"/>
      <c r="C48" s="107"/>
      <c r="D48" s="107"/>
      <c r="E48" s="107"/>
      <c r="F48" s="107"/>
      <c r="G48" s="107"/>
      <c r="H48" s="107"/>
      <c r="I48" s="107"/>
      <c r="J48" s="107"/>
      <c r="K48" s="107"/>
      <c r="L48" s="107"/>
      <c r="M48" s="107"/>
      <c r="N48" s="107"/>
      <c r="O48" s="107"/>
      <c r="P48" s="107"/>
      <c r="Q48" s="107"/>
      <c r="R48" s="107"/>
      <c r="S48" s="107"/>
      <c r="T48" s="107"/>
      <c r="U48" s="108"/>
      <c r="V48" s="108"/>
      <c r="W48" s="108"/>
      <c r="X48" s="108"/>
      <c r="Y48" s="108"/>
      <c r="Z48" s="108"/>
      <c r="AA48" s="108"/>
      <c r="AB48" s="108"/>
      <c r="AC48" s="108"/>
      <c r="AD48" s="108"/>
      <c r="AE48" s="108"/>
      <c r="AF48" s="108"/>
      <c r="AG48" s="108"/>
    </row>
    <row r="49" spans="1:33" ht="12" customHeight="1">
      <c r="A49" s="107"/>
      <c r="B49" s="107"/>
      <c r="C49" s="107"/>
      <c r="D49" s="107"/>
      <c r="E49" s="107"/>
      <c r="F49" s="107"/>
      <c r="G49" s="107"/>
      <c r="H49" s="107"/>
      <c r="I49" s="107"/>
      <c r="J49" s="107"/>
      <c r="K49" s="107"/>
      <c r="L49" s="107"/>
      <c r="M49" s="107"/>
      <c r="N49" s="107"/>
      <c r="O49" s="107"/>
      <c r="P49" s="107"/>
      <c r="Q49" s="107"/>
      <c r="R49" s="107"/>
      <c r="S49" s="107"/>
      <c r="T49" s="107"/>
      <c r="U49" s="108"/>
      <c r="V49" s="108"/>
      <c r="W49" s="108"/>
      <c r="X49" s="108"/>
      <c r="Y49" s="108"/>
      <c r="Z49" s="108"/>
      <c r="AA49" s="108"/>
      <c r="AB49" s="108"/>
      <c r="AC49" s="108"/>
      <c r="AD49" s="108"/>
      <c r="AE49" s="108"/>
      <c r="AF49" s="108"/>
      <c r="AG49" s="108"/>
    </row>
    <row r="50" spans="1:33" ht="12" customHeight="1">
      <c r="A50" s="107"/>
      <c r="B50" s="107"/>
      <c r="C50" s="107"/>
      <c r="D50" s="107"/>
      <c r="E50" s="107"/>
      <c r="F50" s="107"/>
      <c r="G50" s="107"/>
      <c r="H50" s="107"/>
      <c r="I50" s="107"/>
      <c r="J50" s="107"/>
      <c r="K50" s="107"/>
      <c r="L50" s="107"/>
      <c r="M50" s="107"/>
      <c r="N50" s="107"/>
      <c r="O50" s="107"/>
      <c r="P50" s="107"/>
      <c r="Q50" s="107"/>
      <c r="R50" s="107"/>
      <c r="S50" s="107"/>
      <c r="T50" s="107"/>
      <c r="U50" s="108"/>
      <c r="V50" s="108"/>
      <c r="W50" s="108"/>
      <c r="X50" s="108"/>
      <c r="Y50" s="108"/>
      <c r="Z50" s="108"/>
      <c r="AA50" s="108"/>
      <c r="AB50" s="108"/>
      <c r="AC50" s="108"/>
      <c r="AD50" s="108"/>
      <c r="AE50" s="108"/>
      <c r="AF50" s="108"/>
      <c r="AG50" s="108"/>
    </row>
    <row r="51" spans="1:33" ht="12" customHeight="1">
      <c r="A51" s="107"/>
      <c r="B51" s="107"/>
      <c r="C51" s="107"/>
      <c r="D51" s="107"/>
      <c r="E51" s="107"/>
      <c r="F51" s="107"/>
      <c r="G51" s="107"/>
      <c r="H51" s="107"/>
      <c r="I51" s="107"/>
      <c r="J51" s="107"/>
      <c r="K51" s="107"/>
      <c r="L51" s="107"/>
      <c r="M51" s="107"/>
      <c r="N51" s="107"/>
      <c r="O51" s="107"/>
      <c r="P51" s="107"/>
      <c r="Q51" s="107"/>
      <c r="R51" s="107"/>
      <c r="S51" s="107"/>
      <c r="T51" s="107"/>
      <c r="U51" s="108"/>
      <c r="V51" s="108"/>
      <c r="W51" s="108"/>
      <c r="X51" s="108"/>
      <c r="Y51" s="108"/>
      <c r="Z51" s="108"/>
      <c r="AA51" s="108"/>
      <c r="AB51" s="108"/>
      <c r="AC51" s="108"/>
      <c r="AD51" s="108"/>
      <c r="AE51" s="108"/>
      <c r="AF51" s="108"/>
      <c r="AG51" s="108"/>
    </row>
    <row r="52" spans="1:33" ht="12" customHeight="1">
      <c r="A52" s="107"/>
      <c r="B52" s="107"/>
      <c r="C52" s="107"/>
      <c r="D52" s="107"/>
      <c r="E52" s="107"/>
      <c r="F52" s="107"/>
      <c r="G52" s="107"/>
      <c r="H52" s="107"/>
      <c r="I52" s="107"/>
      <c r="J52" s="107"/>
      <c r="K52" s="107"/>
      <c r="L52" s="107"/>
      <c r="M52" s="107"/>
      <c r="N52" s="107"/>
      <c r="O52" s="107"/>
      <c r="P52" s="107"/>
      <c r="Q52" s="107"/>
      <c r="R52" s="107"/>
      <c r="S52" s="107"/>
      <c r="T52" s="107"/>
      <c r="U52" s="108"/>
      <c r="V52" s="108"/>
      <c r="W52" s="108"/>
      <c r="X52" s="108"/>
      <c r="Y52" s="108"/>
      <c r="Z52" s="108"/>
      <c r="AA52" s="108"/>
      <c r="AB52" s="108"/>
      <c r="AC52" s="108"/>
      <c r="AD52" s="108"/>
      <c r="AE52" s="108"/>
      <c r="AF52" s="108"/>
      <c r="AG52" s="108"/>
    </row>
    <row r="53" spans="1:33" ht="12" customHeight="1">
      <c r="A53" s="107"/>
      <c r="B53" s="107"/>
      <c r="C53" s="107"/>
      <c r="D53" s="107"/>
      <c r="E53" s="107"/>
      <c r="F53" s="107"/>
      <c r="G53" s="107"/>
      <c r="H53" s="107"/>
      <c r="I53" s="107"/>
      <c r="J53" s="107"/>
      <c r="K53" s="107"/>
      <c r="L53" s="107"/>
      <c r="M53" s="107"/>
      <c r="N53" s="107"/>
      <c r="O53" s="107"/>
      <c r="P53" s="107"/>
      <c r="Q53" s="107"/>
      <c r="R53" s="107"/>
      <c r="S53" s="107"/>
      <c r="T53" s="107"/>
      <c r="U53" s="108"/>
      <c r="V53" s="108"/>
      <c r="W53" s="108"/>
      <c r="X53" s="108"/>
      <c r="Y53" s="108"/>
      <c r="Z53" s="108"/>
      <c r="AA53" s="108"/>
      <c r="AB53" s="108"/>
      <c r="AC53" s="108"/>
      <c r="AD53" s="108"/>
      <c r="AE53" s="108"/>
      <c r="AF53" s="108"/>
      <c r="AG53" s="108"/>
    </row>
    <row r="54" spans="1:33" ht="12" customHeight="1">
      <c r="A54" s="107"/>
      <c r="B54" s="107"/>
      <c r="C54" s="107"/>
      <c r="D54" s="107"/>
      <c r="E54" s="107"/>
      <c r="F54" s="107"/>
      <c r="G54" s="107"/>
      <c r="H54" s="107"/>
      <c r="I54" s="107"/>
      <c r="J54" s="107"/>
      <c r="K54" s="107"/>
      <c r="L54" s="107"/>
      <c r="M54" s="107"/>
      <c r="N54" s="107"/>
      <c r="O54" s="107"/>
      <c r="P54" s="107"/>
      <c r="Q54" s="107"/>
      <c r="R54" s="107"/>
      <c r="S54" s="107"/>
      <c r="T54" s="107"/>
      <c r="U54" s="108"/>
      <c r="V54" s="108"/>
      <c r="W54" s="108"/>
      <c r="X54" s="108"/>
      <c r="Y54" s="108"/>
      <c r="Z54" s="108"/>
      <c r="AA54" s="108"/>
      <c r="AB54" s="108"/>
      <c r="AC54" s="108"/>
      <c r="AD54" s="108"/>
      <c r="AE54" s="108"/>
      <c r="AF54" s="108"/>
      <c r="AG54" s="108"/>
    </row>
    <row r="55" spans="1:33" ht="12" customHeight="1">
      <c r="A55" s="107"/>
      <c r="B55" s="107"/>
      <c r="C55" s="107"/>
      <c r="D55" s="107"/>
      <c r="E55" s="107"/>
      <c r="F55" s="107"/>
      <c r="G55" s="107"/>
      <c r="H55" s="107"/>
      <c r="I55" s="107"/>
      <c r="J55" s="107"/>
      <c r="K55" s="107"/>
      <c r="L55" s="107"/>
      <c r="M55" s="107"/>
      <c r="N55" s="107"/>
      <c r="O55" s="107"/>
      <c r="P55" s="107"/>
      <c r="Q55" s="107"/>
      <c r="R55" s="107"/>
      <c r="S55" s="107"/>
      <c r="T55" s="107"/>
      <c r="U55" s="108"/>
      <c r="V55" s="108"/>
      <c r="W55" s="108"/>
      <c r="X55" s="108"/>
      <c r="Y55" s="108"/>
      <c r="Z55" s="108"/>
      <c r="AA55" s="108"/>
      <c r="AB55" s="108"/>
      <c r="AC55" s="108"/>
      <c r="AD55" s="108"/>
      <c r="AE55" s="108"/>
      <c r="AF55" s="108"/>
      <c r="AG55" s="108"/>
    </row>
    <row r="56" spans="1:33" ht="12" customHeight="1">
      <c r="A56" s="107"/>
      <c r="B56" s="107"/>
      <c r="C56" s="107"/>
      <c r="D56" s="107"/>
      <c r="E56" s="107"/>
      <c r="F56" s="107"/>
      <c r="G56" s="107"/>
      <c r="H56" s="107"/>
      <c r="I56" s="107"/>
      <c r="J56" s="107"/>
      <c r="K56" s="107"/>
      <c r="L56" s="107"/>
      <c r="M56" s="107"/>
      <c r="N56" s="107"/>
      <c r="O56" s="107"/>
      <c r="P56" s="107"/>
      <c r="Q56" s="107"/>
      <c r="R56" s="107"/>
      <c r="S56" s="107"/>
      <c r="T56" s="107"/>
      <c r="U56" s="108"/>
      <c r="V56" s="108"/>
      <c r="W56" s="108"/>
      <c r="X56" s="108"/>
      <c r="Y56" s="108"/>
      <c r="Z56" s="108"/>
      <c r="AA56" s="108"/>
      <c r="AB56" s="108"/>
      <c r="AC56" s="108"/>
      <c r="AD56" s="108"/>
      <c r="AE56" s="108"/>
      <c r="AF56" s="108"/>
      <c r="AG56" s="108"/>
    </row>
    <row r="57" spans="1:33" ht="12" customHeight="1">
      <c r="A57" s="107"/>
      <c r="B57" s="107"/>
      <c r="C57" s="107"/>
      <c r="D57" s="107"/>
      <c r="E57" s="107"/>
      <c r="F57" s="107"/>
      <c r="G57" s="107"/>
      <c r="H57" s="107"/>
      <c r="I57" s="107"/>
      <c r="J57" s="107"/>
      <c r="K57" s="107"/>
      <c r="L57" s="107"/>
      <c r="M57" s="107"/>
      <c r="N57" s="107"/>
      <c r="O57" s="107"/>
      <c r="P57" s="107"/>
      <c r="Q57" s="107"/>
      <c r="R57" s="107"/>
      <c r="S57" s="107"/>
      <c r="T57" s="107"/>
      <c r="U57" s="108"/>
      <c r="V57" s="108"/>
      <c r="W57" s="108"/>
      <c r="X57" s="108"/>
      <c r="Y57" s="108"/>
      <c r="Z57" s="108"/>
      <c r="AA57" s="108"/>
      <c r="AB57" s="108"/>
      <c r="AC57" s="108"/>
      <c r="AD57" s="108"/>
      <c r="AE57" s="108"/>
      <c r="AF57" s="108"/>
      <c r="AG57" s="108"/>
    </row>
    <row r="58" spans="1:33" ht="12" customHeight="1">
      <c r="A58" s="107"/>
      <c r="B58" s="107"/>
      <c r="C58" s="107"/>
      <c r="D58" s="107"/>
      <c r="E58" s="107"/>
      <c r="F58" s="107"/>
      <c r="G58" s="107"/>
      <c r="H58" s="107"/>
      <c r="I58" s="107"/>
      <c r="J58" s="107"/>
      <c r="K58" s="107"/>
      <c r="L58" s="107"/>
      <c r="M58" s="107"/>
      <c r="N58" s="107"/>
      <c r="O58" s="107"/>
      <c r="P58" s="107"/>
      <c r="Q58" s="107"/>
      <c r="R58" s="107"/>
      <c r="S58" s="107"/>
      <c r="T58" s="107"/>
      <c r="U58" s="108"/>
      <c r="V58" s="108"/>
      <c r="W58" s="108"/>
      <c r="X58" s="108"/>
      <c r="Y58" s="108"/>
      <c r="Z58" s="108"/>
      <c r="AA58" s="108"/>
      <c r="AB58" s="108"/>
      <c r="AC58" s="108"/>
      <c r="AD58" s="108"/>
      <c r="AE58" s="108"/>
      <c r="AF58" s="108"/>
      <c r="AG58" s="108"/>
    </row>
    <row r="59" spans="1:33" ht="12" customHeight="1">
      <c r="A59" s="107"/>
      <c r="B59" s="107"/>
      <c r="C59" s="107"/>
      <c r="D59" s="107"/>
      <c r="E59" s="107"/>
      <c r="F59" s="107"/>
      <c r="G59" s="107"/>
      <c r="H59" s="107"/>
      <c r="I59" s="107"/>
      <c r="J59" s="107"/>
      <c r="K59" s="107"/>
      <c r="L59" s="107"/>
      <c r="M59" s="107"/>
      <c r="N59" s="107"/>
      <c r="O59" s="107"/>
      <c r="P59" s="107"/>
      <c r="Q59" s="107"/>
      <c r="R59" s="107"/>
      <c r="S59" s="107"/>
      <c r="T59" s="107"/>
      <c r="U59" s="108"/>
      <c r="V59" s="108"/>
      <c r="W59" s="108"/>
      <c r="X59" s="108"/>
      <c r="Y59" s="108"/>
      <c r="Z59" s="108"/>
      <c r="AA59" s="108"/>
      <c r="AB59" s="108"/>
      <c r="AC59" s="108"/>
      <c r="AD59" s="108"/>
      <c r="AE59" s="108"/>
      <c r="AF59" s="108"/>
      <c r="AG59" s="108"/>
    </row>
    <row r="60" spans="1:33" ht="12" customHeight="1">
      <c r="A60" s="107"/>
      <c r="B60" s="107"/>
      <c r="C60" s="107"/>
      <c r="D60" s="107"/>
      <c r="E60" s="107"/>
      <c r="F60" s="107"/>
      <c r="G60" s="107"/>
      <c r="H60" s="107"/>
      <c r="I60" s="107"/>
      <c r="J60" s="107"/>
      <c r="K60" s="107"/>
      <c r="L60" s="107"/>
      <c r="M60" s="107"/>
      <c r="N60" s="107"/>
      <c r="O60" s="107"/>
      <c r="P60" s="107"/>
      <c r="Q60" s="107"/>
      <c r="R60" s="107"/>
      <c r="S60" s="107"/>
      <c r="T60" s="107"/>
      <c r="U60" s="108"/>
      <c r="V60" s="108"/>
      <c r="W60" s="108"/>
      <c r="X60" s="108"/>
      <c r="Y60" s="108"/>
      <c r="Z60" s="108"/>
      <c r="AA60" s="108"/>
      <c r="AB60" s="108"/>
      <c r="AC60" s="108"/>
      <c r="AD60" s="108"/>
      <c r="AE60" s="108"/>
      <c r="AF60" s="108"/>
      <c r="AG60" s="108"/>
    </row>
    <row r="61" spans="1:33" ht="12" customHeight="1">
      <c r="A61" s="107"/>
      <c r="B61" s="107"/>
      <c r="C61" s="107"/>
      <c r="D61" s="107"/>
      <c r="E61" s="107"/>
      <c r="F61" s="107"/>
      <c r="G61" s="107"/>
      <c r="H61" s="107"/>
      <c r="I61" s="107"/>
      <c r="J61" s="107"/>
      <c r="K61" s="107"/>
      <c r="L61" s="107"/>
      <c r="M61" s="107"/>
      <c r="N61" s="107"/>
      <c r="O61" s="107"/>
      <c r="P61" s="107"/>
      <c r="Q61" s="107"/>
      <c r="R61" s="107"/>
      <c r="S61" s="107"/>
      <c r="T61" s="107"/>
      <c r="U61" s="108"/>
      <c r="V61" s="108"/>
      <c r="W61" s="108"/>
      <c r="X61" s="108"/>
      <c r="Y61" s="108"/>
      <c r="Z61" s="108"/>
      <c r="AA61" s="108"/>
      <c r="AB61" s="108"/>
      <c r="AC61" s="108"/>
      <c r="AD61" s="108"/>
      <c r="AE61" s="108"/>
      <c r="AF61" s="108"/>
      <c r="AG61" s="108"/>
    </row>
    <row r="62" spans="1:33" ht="12" customHeight="1">
      <c r="A62" s="107"/>
      <c r="B62" s="107"/>
      <c r="C62" s="107"/>
      <c r="D62" s="107"/>
      <c r="E62" s="107"/>
      <c r="F62" s="107"/>
      <c r="G62" s="107"/>
      <c r="H62" s="107"/>
      <c r="I62" s="107"/>
      <c r="J62" s="107"/>
      <c r="K62" s="107"/>
      <c r="L62" s="107"/>
      <c r="M62" s="107"/>
      <c r="N62" s="107"/>
      <c r="O62" s="107"/>
      <c r="P62" s="107"/>
      <c r="Q62" s="107"/>
      <c r="R62" s="107"/>
      <c r="S62" s="107"/>
      <c r="T62" s="107"/>
      <c r="U62" s="108"/>
      <c r="V62" s="108"/>
      <c r="W62" s="108"/>
      <c r="X62" s="108"/>
      <c r="Y62" s="108"/>
      <c r="Z62" s="108"/>
      <c r="AA62" s="108"/>
      <c r="AB62" s="108"/>
      <c r="AC62" s="108"/>
      <c r="AD62" s="108"/>
      <c r="AE62" s="108"/>
      <c r="AF62" s="108"/>
      <c r="AG62" s="108"/>
    </row>
    <row r="63" spans="1:33" ht="12" customHeight="1">
      <c r="A63" s="107"/>
      <c r="B63" s="107"/>
      <c r="C63" s="107"/>
      <c r="D63" s="107"/>
      <c r="E63" s="107"/>
      <c r="F63" s="107"/>
      <c r="G63" s="107"/>
      <c r="H63" s="107"/>
      <c r="I63" s="107"/>
      <c r="J63" s="107"/>
      <c r="K63" s="107"/>
      <c r="L63" s="107"/>
      <c r="M63" s="107"/>
      <c r="N63" s="107"/>
      <c r="O63" s="107"/>
      <c r="P63" s="107"/>
      <c r="Q63" s="107"/>
      <c r="R63" s="107"/>
      <c r="S63" s="107"/>
      <c r="T63" s="107"/>
      <c r="U63" s="108"/>
      <c r="V63" s="108"/>
      <c r="W63" s="108"/>
      <c r="X63" s="108"/>
      <c r="Y63" s="108"/>
      <c r="Z63" s="108"/>
      <c r="AA63" s="108"/>
      <c r="AB63" s="108"/>
      <c r="AC63" s="108"/>
      <c r="AD63" s="108"/>
      <c r="AE63" s="108"/>
      <c r="AF63" s="108"/>
      <c r="AG63" s="108"/>
    </row>
    <row r="64" spans="1:33" ht="12" customHeight="1">
      <c r="A64" s="107"/>
      <c r="B64" s="107"/>
      <c r="C64" s="107"/>
      <c r="D64" s="107"/>
      <c r="E64" s="107"/>
      <c r="F64" s="107"/>
      <c r="G64" s="107"/>
      <c r="H64" s="107"/>
      <c r="I64" s="107"/>
      <c r="J64" s="107"/>
      <c r="K64" s="107"/>
      <c r="L64" s="107"/>
      <c r="M64" s="107"/>
      <c r="N64" s="107"/>
      <c r="O64" s="107"/>
      <c r="P64" s="107"/>
      <c r="Q64" s="107"/>
      <c r="R64" s="107"/>
      <c r="S64" s="107"/>
      <c r="T64" s="107"/>
      <c r="U64" s="108"/>
      <c r="V64" s="108"/>
      <c r="W64" s="108"/>
      <c r="X64" s="108"/>
      <c r="Y64" s="108"/>
      <c r="Z64" s="108"/>
      <c r="AA64" s="108"/>
      <c r="AB64" s="108"/>
      <c r="AC64" s="108"/>
      <c r="AD64" s="108"/>
      <c r="AE64" s="108"/>
      <c r="AF64" s="108"/>
      <c r="AG64" s="108"/>
    </row>
    <row r="65" spans="1:33" ht="12" customHeight="1">
      <c r="A65" s="107"/>
      <c r="B65" s="107"/>
      <c r="C65" s="107"/>
      <c r="D65" s="107"/>
      <c r="E65" s="107"/>
      <c r="F65" s="107"/>
      <c r="G65" s="107"/>
      <c r="H65" s="107"/>
      <c r="I65" s="107"/>
      <c r="J65" s="107"/>
      <c r="K65" s="107"/>
      <c r="L65" s="107"/>
      <c r="M65" s="107"/>
      <c r="N65" s="107"/>
      <c r="O65" s="107"/>
      <c r="P65" s="107"/>
      <c r="Q65" s="107"/>
      <c r="R65" s="107"/>
      <c r="S65" s="107"/>
      <c r="T65" s="107"/>
      <c r="U65" s="108"/>
      <c r="V65" s="108"/>
      <c r="W65" s="108"/>
      <c r="X65" s="108"/>
      <c r="Y65" s="108"/>
      <c r="Z65" s="108"/>
      <c r="AA65" s="108"/>
      <c r="AB65" s="108"/>
      <c r="AC65" s="108"/>
      <c r="AD65" s="108"/>
      <c r="AE65" s="108"/>
      <c r="AF65" s="108"/>
      <c r="AG65" s="108"/>
    </row>
    <row r="66" spans="1:33" ht="12" customHeight="1">
      <c r="A66" s="107"/>
      <c r="B66" s="107"/>
      <c r="C66" s="107"/>
      <c r="D66" s="107"/>
      <c r="E66" s="107"/>
      <c r="F66" s="107"/>
      <c r="G66" s="107"/>
      <c r="H66" s="107"/>
      <c r="I66" s="107"/>
      <c r="J66" s="107"/>
      <c r="K66" s="107"/>
      <c r="L66" s="107"/>
      <c r="M66" s="107"/>
      <c r="N66" s="107"/>
      <c r="O66" s="107"/>
      <c r="P66" s="107"/>
      <c r="Q66" s="107"/>
      <c r="R66" s="107"/>
      <c r="S66" s="107"/>
      <c r="T66" s="107"/>
      <c r="U66" s="108"/>
      <c r="V66" s="108"/>
      <c r="W66" s="108"/>
      <c r="X66" s="108"/>
      <c r="Y66" s="108"/>
      <c r="Z66" s="108"/>
      <c r="AA66" s="108"/>
      <c r="AB66" s="108"/>
      <c r="AC66" s="108"/>
      <c r="AD66" s="108"/>
      <c r="AE66" s="108"/>
      <c r="AF66" s="108"/>
      <c r="AG66" s="108"/>
    </row>
    <row r="67" spans="1:33" ht="12" customHeight="1">
      <c r="A67" s="107"/>
      <c r="B67" s="107"/>
      <c r="C67" s="107"/>
      <c r="D67" s="107"/>
      <c r="E67" s="107"/>
      <c r="F67" s="107"/>
      <c r="G67" s="107"/>
      <c r="H67" s="107"/>
      <c r="I67" s="107"/>
      <c r="J67" s="107"/>
      <c r="K67" s="107"/>
      <c r="L67" s="107"/>
      <c r="M67" s="107"/>
      <c r="N67" s="107"/>
      <c r="O67" s="107"/>
      <c r="P67" s="107"/>
      <c r="Q67" s="107"/>
      <c r="R67" s="107"/>
      <c r="S67" s="107"/>
      <c r="T67" s="107"/>
      <c r="U67" s="108"/>
      <c r="V67" s="108"/>
      <c r="W67" s="108"/>
      <c r="X67" s="108"/>
      <c r="Y67" s="108"/>
      <c r="Z67" s="108"/>
      <c r="AA67" s="108"/>
      <c r="AB67" s="108"/>
      <c r="AC67" s="108"/>
      <c r="AD67" s="108"/>
      <c r="AE67" s="108"/>
      <c r="AF67" s="108"/>
      <c r="AG67" s="108"/>
    </row>
    <row r="68" spans="1:33" ht="12" customHeight="1">
      <c r="A68" s="107"/>
      <c r="B68" s="107"/>
      <c r="C68" s="107"/>
      <c r="D68" s="107"/>
      <c r="E68" s="107"/>
      <c r="F68" s="107"/>
      <c r="G68" s="107"/>
      <c r="H68" s="107"/>
      <c r="I68" s="107"/>
      <c r="J68" s="107"/>
      <c r="K68" s="107"/>
      <c r="L68" s="107"/>
      <c r="M68" s="107"/>
      <c r="N68" s="107"/>
      <c r="O68" s="107"/>
      <c r="P68" s="107"/>
      <c r="Q68" s="107"/>
      <c r="R68" s="107"/>
      <c r="S68" s="107"/>
      <c r="T68" s="107"/>
      <c r="U68" s="108"/>
      <c r="V68" s="108"/>
      <c r="W68" s="108"/>
      <c r="X68" s="108"/>
      <c r="Y68" s="108"/>
      <c r="Z68" s="108"/>
      <c r="AA68" s="108"/>
      <c r="AB68" s="108"/>
      <c r="AC68" s="108"/>
      <c r="AD68" s="108"/>
      <c r="AE68" s="108"/>
      <c r="AF68" s="108"/>
      <c r="AG68" s="108"/>
    </row>
    <row r="69" spans="1:33" ht="12" customHeight="1">
      <c r="A69" s="107"/>
      <c r="B69" s="107"/>
      <c r="C69" s="107"/>
      <c r="D69" s="107"/>
      <c r="E69" s="107"/>
      <c r="F69" s="107"/>
      <c r="G69" s="107"/>
      <c r="H69" s="107"/>
      <c r="I69" s="107"/>
      <c r="J69" s="107"/>
      <c r="K69" s="107"/>
      <c r="L69" s="107"/>
      <c r="M69" s="107"/>
      <c r="N69" s="107"/>
      <c r="O69" s="107"/>
      <c r="P69" s="107"/>
      <c r="Q69" s="107"/>
      <c r="R69" s="107"/>
      <c r="S69" s="107"/>
      <c r="T69" s="107"/>
      <c r="U69" s="108"/>
      <c r="V69" s="108"/>
      <c r="W69" s="108"/>
      <c r="X69" s="108"/>
      <c r="Y69" s="108"/>
      <c r="Z69" s="108"/>
      <c r="AA69" s="108"/>
      <c r="AB69" s="108"/>
      <c r="AC69" s="108"/>
      <c r="AD69" s="108"/>
      <c r="AE69" s="108"/>
      <c r="AF69" s="108"/>
      <c r="AG69" s="108"/>
    </row>
    <row r="70" spans="1:33" ht="12" customHeight="1">
      <c r="A70" s="107"/>
      <c r="B70" s="107"/>
      <c r="C70" s="107"/>
      <c r="D70" s="107"/>
      <c r="E70" s="107"/>
      <c r="F70" s="107"/>
      <c r="G70" s="107"/>
      <c r="H70" s="107"/>
      <c r="I70" s="107"/>
      <c r="J70" s="107"/>
      <c r="K70" s="107"/>
      <c r="L70" s="107"/>
      <c r="M70" s="107"/>
      <c r="N70" s="107"/>
      <c r="O70" s="107"/>
      <c r="P70" s="107"/>
      <c r="Q70" s="107"/>
      <c r="R70" s="107"/>
      <c r="S70" s="107"/>
      <c r="T70" s="107"/>
      <c r="U70" s="108"/>
      <c r="V70" s="108"/>
      <c r="W70" s="108"/>
      <c r="X70" s="108"/>
      <c r="Y70" s="108"/>
      <c r="Z70" s="108"/>
      <c r="AA70" s="108"/>
      <c r="AB70" s="108"/>
      <c r="AC70" s="108"/>
      <c r="AD70" s="108"/>
      <c r="AE70" s="108"/>
      <c r="AF70" s="108"/>
      <c r="AG70" s="108"/>
    </row>
    <row r="71" spans="1:33" ht="12" customHeight="1">
      <c r="A71" s="107"/>
      <c r="B71" s="107"/>
      <c r="C71" s="107"/>
      <c r="D71" s="107"/>
      <c r="E71" s="107"/>
      <c r="F71" s="107"/>
      <c r="G71" s="107"/>
      <c r="H71" s="107"/>
      <c r="I71" s="107"/>
      <c r="J71" s="107"/>
      <c r="K71" s="107"/>
      <c r="L71" s="107"/>
      <c r="M71" s="107"/>
      <c r="N71" s="107"/>
      <c r="O71" s="107"/>
      <c r="P71" s="107"/>
      <c r="Q71" s="107"/>
      <c r="R71" s="107"/>
      <c r="S71" s="107"/>
      <c r="T71" s="107"/>
      <c r="U71" s="108"/>
      <c r="V71" s="108"/>
      <c r="W71" s="108"/>
      <c r="X71" s="108"/>
      <c r="Y71" s="108"/>
      <c r="Z71" s="108"/>
      <c r="AA71" s="108"/>
      <c r="AB71" s="108"/>
      <c r="AC71" s="108"/>
      <c r="AD71" s="108"/>
      <c r="AE71" s="108"/>
      <c r="AF71" s="108"/>
      <c r="AG71" s="108"/>
    </row>
    <row r="72" spans="1:33" ht="12" customHeight="1">
      <c r="A72" s="107"/>
      <c r="B72" s="107"/>
      <c r="C72" s="107"/>
      <c r="D72" s="107"/>
      <c r="E72" s="107"/>
      <c r="F72" s="107"/>
      <c r="G72" s="107"/>
      <c r="H72" s="107"/>
      <c r="I72" s="107"/>
      <c r="J72" s="107"/>
      <c r="K72" s="107"/>
      <c r="L72" s="107"/>
      <c r="M72" s="107"/>
      <c r="N72" s="107"/>
      <c r="O72" s="107"/>
      <c r="P72" s="107"/>
      <c r="Q72" s="107"/>
      <c r="R72" s="107"/>
      <c r="S72" s="107"/>
      <c r="T72" s="107"/>
      <c r="U72" s="108"/>
      <c r="V72" s="108"/>
      <c r="W72" s="108"/>
      <c r="X72" s="108"/>
      <c r="Y72" s="108"/>
      <c r="Z72" s="108"/>
      <c r="AA72" s="108"/>
      <c r="AB72" s="108"/>
      <c r="AC72" s="108"/>
      <c r="AD72" s="108"/>
      <c r="AE72" s="108"/>
      <c r="AF72" s="108"/>
      <c r="AG72" s="108"/>
    </row>
    <row r="73" spans="1:33" ht="12" customHeight="1">
      <c r="A73" s="107"/>
      <c r="B73" s="107"/>
      <c r="C73" s="107"/>
      <c r="D73" s="107"/>
      <c r="E73" s="107"/>
      <c r="F73" s="107"/>
      <c r="G73" s="107"/>
      <c r="H73" s="107"/>
      <c r="I73" s="107"/>
      <c r="J73" s="107"/>
      <c r="K73" s="107"/>
      <c r="L73" s="107"/>
      <c r="M73" s="107"/>
      <c r="N73" s="107"/>
      <c r="O73" s="107"/>
      <c r="P73" s="107"/>
      <c r="Q73" s="107"/>
      <c r="R73" s="107"/>
      <c r="S73" s="107"/>
      <c r="T73" s="107"/>
      <c r="U73" s="108"/>
      <c r="V73" s="108"/>
      <c r="W73" s="108"/>
      <c r="X73" s="108"/>
      <c r="Y73" s="108"/>
      <c r="Z73" s="108"/>
      <c r="AA73" s="108"/>
      <c r="AB73" s="108"/>
      <c r="AC73" s="108"/>
      <c r="AD73" s="108"/>
      <c r="AE73" s="108"/>
      <c r="AF73" s="108"/>
      <c r="AG73" s="108"/>
    </row>
    <row r="74" spans="1:33" ht="12" customHeight="1">
      <c r="A74" s="107"/>
      <c r="B74" s="107"/>
      <c r="C74" s="107"/>
      <c r="D74" s="107"/>
      <c r="E74" s="107"/>
      <c r="F74" s="107"/>
      <c r="G74" s="107"/>
      <c r="H74" s="107"/>
      <c r="I74" s="107"/>
      <c r="J74" s="107"/>
      <c r="K74" s="107"/>
      <c r="L74" s="107"/>
      <c r="M74" s="107"/>
      <c r="N74" s="107"/>
      <c r="O74" s="107"/>
      <c r="P74" s="107"/>
      <c r="Q74" s="107"/>
      <c r="R74" s="107"/>
      <c r="S74" s="107"/>
      <c r="T74" s="107"/>
      <c r="U74" s="108"/>
      <c r="V74" s="108"/>
      <c r="W74" s="108"/>
      <c r="X74" s="108"/>
      <c r="Y74" s="108"/>
      <c r="Z74" s="108"/>
      <c r="AA74" s="108"/>
      <c r="AB74" s="108"/>
      <c r="AC74" s="108"/>
      <c r="AD74" s="108"/>
      <c r="AE74" s="108"/>
      <c r="AF74" s="108"/>
      <c r="AG74" s="108"/>
    </row>
    <row r="75" spans="1:33" ht="12" customHeight="1">
      <c r="A75" s="107"/>
      <c r="B75" s="107"/>
      <c r="C75" s="107"/>
      <c r="D75" s="107"/>
      <c r="E75" s="107"/>
      <c r="F75" s="107"/>
      <c r="G75" s="107"/>
      <c r="H75" s="107"/>
      <c r="I75" s="107"/>
      <c r="J75" s="107"/>
      <c r="K75" s="107"/>
      <c r="L75" s="107"/>
      <c r="M75" s="107"/>
      <c r="N75" s="107"/>
      <c r="O75" s="107"/>
      <c r="P75" s="107"/>
      <c r="Q75" s="107"/>
      <c r="R75" s="107"/>
      <c r="S75" s="107"/>
      <c r="T75" s="107"/>
      <c r="U75" s="108"/>
      <c r="V75" s="108"/>
      <c r="W75" s="108"/>
      <c r="X75" s="108"/>
      <c r="Y75" s="108"/>
      <c r="Z75" s="108"/>
      <c r="AA75" s="108"/>
      <c r="AB75" s="108"/>
      <c r="AC75" s="108"/>
      <c r="AD75" s="108"/>
      <c r="AE75" s="108"/>
      <c r="AF75" s="108"/>
      <c r="AG75" s="108"/>
    </row>
    <row r="76" spans="1:33" ht="12" customHeight="1">
      <c r="A76" s="107"/>
      <c r="B76" s="107"/>
      <c r="C76" s="107"/>
      <c r="D76" s="107"/>
      <c r="E76" s="107"/>
      <c r="F76" s="107"/>
      <c r="G76" s="107"/>
      <c r="H76" s="107"/>
      <c r="I76" s="107"/>
      <c r="J76" s="107"/>
      <c r="K76" s="107"/>
      <c r="L76" s="107"/>
      <c r="M76" s="107"/>
      <c r="N76" s="107"/>
      <c r="O76" s="107"/>
      <c r="P76" s="107"/>
      <c r="Q76" s="107"/>
      <c r="R76" s="107"/>
      <c r="S76" s="107"/>
      <c r="T76" s="107"/>
      <c r="U76" s="108"/>
      <c r="V76" s="108"/>
      <c r="W76" s="108"/>
      <c r="X76" s="108"/>
      <c r="Y76" s="108"/>
      <c r="Z76" s="108"/>
      <c r="AA76" s="108"/>
      <c r="AB76" s="108"/>
      <c r="AC76" s="108"/>
      <c r="AD76" s="108"/>
      <c r="AE76" s="108"/>
      <c r="AF76" s="108"/>
      <c r="AG76" s="108"/>
    </row>
    <row r="77" spans="1:33" ht="12" customHeight="1">
      <c r="A77" s="107"/>
      <c r="B77" s="107"/>
      <c r="C77" s="107"/>
      <c r="D77" s="107"/>
      <c r="E77" s="107"/>
      <c r="F77" s="107"/>
      <c r="G77" s="107"/>
      <c r="H77" s="107"/>
      <c r="I77" s="107"/>
      <c r="J77" s="107"/>
      <c r="K77" s="107"/>
      <c r="L77" s="107"/>
      <c r="M77" s="107"/>
      <c r="N77" s="107"/>
      <c r="O77" s="107"/>
      <c r="P77" s="107"/>
      <c r="Q77" s="107"/>
      <c r="R77" s="107"/>
      <c r="S77" s="107"/>
      <c r="T77" s="107"/>
      <c r="U77" s="108"/>
      <c r="V77" s="108"/>
      <c r="W77" s="108"/>
      <c r="X77" s="108"/>
      <c r="Y77" s="108"/>
      <c r="Z77" s="108"/>
      <c r="AA77" s="108"/>
      <c r="AB77" s="108"/>
      <c r="AC77" s="108"/>
      <c r="AD77" s="108"/>
      <c r="AE77" s="108"/>
      <c r="AF77" s="108"/>
      <c r="AG77" s="108"/>
    </row>
    <row r="78" spans="1:33" ht="12" customHeight="1">
      <c r="A78" s="107"/>
      <c r="B78" s="107"/>
      <c r="C78" s="107"/>
      <c r="D78" s="107"/>
      <c r="E78" s="107"/>
      <c r="F78" s="107"/>
      <c r="G78" s="107"/>
      <c r="H78" s="107"/>
      <c r="I78" s="107"/>
      <c r="J78" s="107"/>
      <c r="K78" s="107"/>
      <c r="L78" s="107"/>
      <c r="M78" s="107"/>
      <c r="N78" s="107"/>
      <c r="O78" s="107"/>
      <c r="P78" s="107"/>
      <c r="Q78" s="107"/>
      <c r="R78" s="107"/>
      <c r="S78" s="107"/>
      <c r="T78" s="107"/>
      <c r="U78" s="108"/>
      <c r="V78" s="108"/>
      <c r="W78" s="108"/>
      <c r="X78" s="108"/>
      <c r="Y78" s="108"/>
      <c r="Z78" s="108"/>
      <c r="AA78" s="108"/>
      <c r="AB78" s="108"/>
      <c r="AC78" s="108"/>
      <c r="AD78" s="108"/>
      <c r="AE78" s="108"/>
      <c r="AF78" s="108"/>
      <c r="AG78" s="108"/>
    </row>
    <row r="79" spans="1:33" ht="12" customHeight="1">
      <c r="A79" s="107"/>
      <c r="B79" s="107"/>
      <c r="C79" s="107"/>
      <c r="D79" s="107"/>
      <c r="E79" s="107"/>
      <c r="F79" s="107"/>
      <c r="G79" s="107"/>
      <c r="H79" s="107"/>
      <c r="I79" s="107"/>
      <c r="J79" s="107"/>
      <c r="K79" s="107"/>
      <c r="L79" s="107"/>
      <c r="M79" s="107"/>
      <c r="N79" s="107"/>
      <c r="O79" s="107"/>
      <c r="P79" s="107"/>
      <c r="Q79" s="107"/>
      <c r="R79" s="107"/>
      <c r="S79" s="107"/>
      <c r="T79" s="107"/>
      <c r="U79" s="108"/>
      <c r="V79" s="108"/>
      <c r="W79" s="108"/>
      <c r="X79" s="108"/>
      <c r="Y79" s="108"/>
      <c r="Z79" s="108"/>
      <c r="AA79" s="108"/>
      <c r="AB79" s="108"/>
      <c r="AC79" s="108"/>
      <c r="AD79" s="108"/>
      <c r="AE79" s="108"/>
      <c r="AF79" s="108"/>
      <c r="AG79" s="108"/>
    </row>
    <row r="80" spans="1:33" ht="12" customHeight="1">
      <c r="A80" s="107"/>
      <c r="B80" s="107"/>
      <c r="C80" s="107"/>
      <c r="D80" s="107"/>
      <c r="E80" s="107"/>
      <c r="F80" s="107"/>
      <c r="G80" s="107"/>
      <c r="H80" s="107"/>
      <c r="I80" s="107"/>
      <c r="J80" s="107"/>
      <c r="K80" s="107"/>
      <c r="L80" s="107"/>
      <c r="M80" s="107"/>
      <c r="N80" s="107"/>
      <c r="O80" s="107"/>
      <c r="P80" s="107"/>
      <c r="Q80" s="107"/>
      <c r="R80" s="107"/>
      <c r="S80" s="107"/>
      <c r="T80" s="107"/>
      <c r="U80" s="108"/>
      <c r="V80" s="108"/>
      <c r="W80" s="108"/>
      <c r="X80" s="108"/>
      <c r="Y80" s="108"/>
      <c r="Z80" s="108"/>
      <c r="AA80" s="108"/>
      <c r="AB80" s="108"/>
      <c r="AC80" s="108"/>
      <c r="AD80" s="108"/>
      <c r="AE80" s="108"/>
      <c r="AF80" s="108"/>
      <c r="AG80" s="108"/>
    </row>
    <row r="81" spans="1:33" ht="12" customHeight="1">
      <c r="A81" s="107"/>
      <c r="B81" s="107"/>
      <c r="C81" s="107"/>
      <c r="D81" s="107"/>
      <c r="E81" s="107"/>
      <c r="F81" s="107"/>
      <c r="G81" s="107"/>
      <c r="H81" s="107"/>
      <c r="I81" s="107"/>
      <c r="J81" s="107"/>
      <c r="K81" s="107"/>
      <c r="L81" s="107"/>
      <c r="M81" s="107"/>
      <c r="N81" s="107"/>
      <c r="O81" s="107"/>
      <c r="P81" s="107"/>
      <c r="Q81" s="107"/>
      <c r="R81" s="107"/>
      <c r="S81" s="107"/>
      <c r="T81" s="107"/>
      <c r="U81" s="108"/>
      <c r="V81" s="108"/>
      <c r="W81" s="108"/>
      <c r="X81" s="108"/>
      <c r="Y81" s="108"/>
      <c r="Z81" s="108"/>
      <c r="AA81" s="108"/>
      <c r="AB81" s="108"/>
      <c r="AC81" s="108"/>
      <c r="AD81" s="108"/>
      <c r="AE81" s="108"/>
      <c r="AF81" s="108"/>
      <c r="AG81" s="108"/>
    </row>
    <row r="82" spans="1:33" ht="12" customHeight="1">
      <c r="A82" s="107"/>
      <c r="B82" s="107"/>
      <c r="C82" s="107"/>
      <c r="D82" s="107"/>
      <c r="E82" s="107"/>
      <c r="F82" s="107"/>
      <c r="G82" s="107"/>
      <c r="H82" s="107"/>
      <c r="I82" s="107"/>
      <c r="J82" s="107"/>
      <c r="K82" s="107"/>
      <c r="L82" s="107"/>
      <c r="M82" s="107"/>
      <c r="N82" s="107"/>
      <c r="O82" s="107"/>
      <c r="P82" s="107"/>
      <c r="Q82" s="107"/>
      <c r="R82" s="107"/>
      <c r="S82" s="107"/>
      <c r="T82" s="107"/>
      <c r="U82" s="108"/>
      <c r="V82" s="108"/>
      <c r="W82" s="108"/>
      <c r="X82" s="108"/>
      <c r="Y82" s="108"/>
      <c r="Z82" s="108"/>
      <c r="AA82" s="108"/>
      <c r="AB82" s="108"/>
      <c r="AC82" s="108"/>
      <c r="AD82" s="108"/>
      <c r="AE82" s="108"/>
      <c r="AF82" s="108"/>
      <c r="AG82" s="108"/>
    </row>
    <row r="83" spans="1:33" ht="12" customHeight="1">
      <c r="A83" s="107"/>
      <c r="B83" s="107"/>
      <c r="C83" s="107"/>
      <c r="D83" s="107"/>
      <c r="E83" s="107"/>
      <c r="F83" s="107"/>
      <c r="G83" s="107"/>
      <c r="H83" s="107"/>
      <c r="I83" s="107"/>
      <c r="J83" s="107"/>
      <c r="K83" s="107"/>
      <c r="L83" s="107"/>
      <c r="M83" s="107"/>
      <c r="N83" s="107"/>
      <c r="O83" s="107"/>
      <c r="P83" s="107"/>
      <c r="Q83" s="107"/>
      <c r="R83" s="107"/>
      <c r="S83" s="107"/>
      <c r="T83" s="107"/>
      <c r="U83" s="108"/>
      <c r="V83" s="108"/>
      <c r="W83" s="108"/>
      <c r="X83" s="108"/>
      <c r="Y83" s="108"/>
      <c r="Z83" s="108"/>
      <c r="AA83" s="108"/>
      <c r="AB83" s="108"/>
      <c r="AC83" s="108"/>
      <c r="AD83" s="108"/>
      <c r="AE83" s="108"/>
      <c r="AF83" s="108"/>
      <c r="AG83" s="108"/>
    </row>
    <row r="84" spans="1:33" ht="12" customHeight="1">
      <c r="A84" s="107"/>
      <c r="B84" s="107"/>
      <c r="C84" s="107"/>
      <c r="D84" s="107"/>
      <c r="E84" s="107"/>
      <c r="F84" s="107"/>
      <c r="G84" s="107"/>
      <c r="H84" s="107"/>
      <c r="I84" s="107"/>
      <c r="J84" s="107"/>
      <c r="K84" s="107"/>
      <c r="L84" s="107"/>
      <c r="M84" s="107"/>
      <c r="N84" s="107"/>
      <c r="O84" s="107"/>
      <c r="P84" s="107"/>
      <c r="Q84" s="107"/>
      <c r="R84" s="107"/>
      <c r="S84" s="107"/>
      <c r="T84" s="107"/>
      <c r="U84" s="108"/>
      <c r="V84" s="108"/>
      <c r="W84" s="108"/>
      <c r="X84" s="108"/>
      <c r="Y84" s="108"/>
      <c r="Z84" s="108"/>
      <c r="AA84" s="108"/>
      <c r="AB84" s="108"/>
      <c r="AC84" s="108"/>
      <c r="AD84" s="108"/>
      <c r="AE84" s="108"/>
      <c r="AF84" s="108"/>
      <c r="AG84" s="108"/>
    </row>
    <row r="85" spans="1:33" ht="12" customHeight="1">
      <c r="A85" s="107"/>
      <c r="B85" s="107"/>
      <c r="C85" s="107"/>
      <c r="D85" s="107"/>
      <c r="E85" s="107"/>
      <c r="F85" s="107"/>
      <c r="G85" s="107"/>
      <c r="H85" s="107"/>
      <c r="I85" s="107"/>
      <c r="J85" s="107"/>
      <c r="K85" s="107"/>
      <c r="L85" s="107"/>
      <c r="M85" s="107"/>
      <c r="N85" s="107"/>
      <c r="O85" s="107"/>
      <c r="P85" s="107"/>
      <c r="Q85" s="107"/>
      <c r="R85" s="107"/>
      <c r="S85" s="107"/>
      <c r="T85" s="107"/>
      <c r="U85" s="108"/>
      <c r="V85" s="108"/>
      <c r="W85" s="108"/>
      <c r="X85" s="108"/>
      <c r="Y85" s="108"/>
      <c r="Z85" s="108"/>
      <c r="AA85" s="108"/>
      <c r="AB85" s="108"/>
      <c r="AC85" s="108"/>
      <c r="AD85" s="108"/>
      <c r="AE85" s="108"/>
      <c r="AF85" s="108"/>
      <c r="AG85" s="108"/>
    </row>
    <row r="86" spans="1:33" ht="12" customHeight="1">
      <c r="A86" s="107"/>
      <c r="B86" s="107"/>
      <c r="C86" s="107"/>
      <c r="D86" s="107"/>
      <c r="E86" s="107"/>
      <c r="F86" s="107"/>
      <c r="G86" s="107"/>
      <c r="H86" s="107"/>
      <c r="I86" s="107"/>
      <c r="J86" s="107"/>
      <c r="K86" s="107"/>
      <c r="L86" s="107"/>
      <c r="M86" s="107"/>
      <c r="N86" s="107"/>
      <c r="O86" s="107"/>
      <c r="P86" s="107"/>
      <c r="Q86" s="107"/>
      <c r="R86" s="107"/>
      <c r="S86" s="107"/>
      <c r="T86" s="107"/>
      <c r="U86" s="108"/>
      <c r="V86" s="108"/>
      <c r="W86" s="108"/>
      <c r="X86" s="108"/>
      <c r="Y86" s="108"/>
      <c r="Z86" s="108"/>
      <c r="AA86" s="108"/>
      <c r="AB86" s="108"/>
      <c r="AC86" s="108"/>
      <c r="AD86" s="108"/>
      <c r="AE86" s="108"/>
      <c r="AF86" s="108"/>
      <c r="AG86" s="108"/>
    </row>
    <row r="87" spans="1:33" ht="12" customHeight="1">
      <c r="A87" s="107"/>
      <c r="B87" s="107"/>
      <c r="C87" s="107"/>
      <c r="D87" s="107"/>
      <c r="E87" s="107"/>
      <c r="F87" s="107"/>
      <c r="G87" s="107"/>
      <c r="H87" s="107"/>
      <c r="I87" s="107"/>
      <c r="J87" s="107"/>
      <c r="K87" s="107"/>
      <c r="L87" s="107"/>
      <c r="M87" s="107"/>
      <c r="N87" s="107"/>
      <c r="O87" s="107"/>
      <c r="P87" s="107"/>
      <c r="Q87" s="107"/>
      <c r="R87" s="107"/>
      <c r="S87" s="107"/>
      <c r="T87" s="107"/>
      <c r="U87" s="108"/>
      <c r="V87" s="108"/>
      <c r="W87" s="108"/>
      <c r="X87" s="108"/>
      <c r="Y87" s="108"/>
      <c r="Z87" s="108"/>
      <c r="AA87" s="108"/>
      <c r="AB87" s="108"/>
      <c r="AC87" s="108"/>
      <c r="AD87" s="108"/>
      <c r="AE87" s="108"/>
      <c r="AF87" s="108"/>
      <c r="AG87" s="108"/>
    </row>
    <row r="88" spans="1:33" ht="12" customHeight="1">
      <c r="A88" s="107"/>
      <c r="B88" s="107"/>
      <c r="C88" s="107"/>
      <c r="D88" s="107"/>
      <c r="E88" s="107"/>
      <c r="F88" s="107"/>
      <c r="G88" s="107"/>
      <c r="H88" s="107"/>
      <c r="I88" s="107"/>
      <c r="J88" s="107"/>
      <c r="K88" s="107"/>
      <c r="L88" s="107"/>
      <c r="M88" s="107"/>
      <c r="N88" s="107"/>
      <c r="O88" s="107"/>
      <c r="P88" s="107"/>
      <c r="Q88" s="107"/>
      <c r="R88" s="107"/>
      <c r="S88" s="107"/>
      <c r="T88" s="107"/>
      <c r="U88" s="108"/>
      <c r="V88" s="108"/>
      <c r="W88" s="108"/>
      <c r="X88" s="108"/>
      <c r="Y88" s="108"/>
      <c r="Z88" s="108"/>
      <c r="AA88" s="108"/>
      <c r="AB88" s="108"/>
      <c r="AC88" s="108"/>
      <c r="AD88" s="108"/>
      <c r="AE88" s="108"/>
      <c r="AF88" s="108"/>
      <c r="AG88" s="108"/>
    </row>
    <row r="89" spans="1:33" ht="12" customHeight="1">
      <c r="A89" s="107"/>
      <c r="B89" s="107"/>
      <c r="C89" s="107"/>
      <c r="D89" s="107"/>
      <c r="E89" s="107"/>
      <c r="F89" s="107"/>
      <c r="G89" s="107"/>
      <c r="H89" s="107"/>
      <c r="I89" s="107"/>
      <c r="J89" s="107"/>
      <c r="K89" s="107"/>
      <c r="L89" s="107"/>
      <c r="M89" s="107"/>
      <c r="N89" s="107"/>
      <c r="O89" s="107"/>
      <c r="P89" s="107"/>
      <c r="Q89" s="107"/>
      <c r="R89" s="107"/>
      <c r="S89" s="107"/>
      <c r="T89" s="107"/>
      <c r="U89" s="108"/>
      <c r="V89" s="108"/>
      <c r="W89" s="108"/>
      <c r="X89" s="108"/>
      <c r="Y89" s="108"/>
      <c r="Z89" s="108"/>
      <c r="AA89" s="108"/>
      <c r="AB89" s="108"/>
      <c r="AC89" s="108"/>
      <c r="AD89" s="108"/>
      <c r="AE89" s="108"/>
      <c r="AF89" s="108"/>
      <c r="AG89" s="108"/>
    </row>
    <row r="90" spans="1:33" ht="12" customHeight="1">
      <c r="A90" s="107"/>
      <c r="B90" s="107"/>
      <c r="C90" s="107"/>
      <c r="D90" s="107"/>
      <c r="E90" s="107"/>
      <c r="F90" s="107"/>
      <c r="G90" s="107"/>
      <c r="H90" s="107"/>
      <c r="I90" s="107"/>
      <c r="J90" s="107"/>
      <c r="K90" s="107"/>
      <c r="L90" s="107"/>
      <c r="M90" s="107"/>
      <c r="N90" s="107"/>
      <c r="O90" s="107"/>
      <c r="P90" s="107"/>
      <c r="Q90" s="107"/>
      <c r="R90" s="107"/>
      <c r="S90" s="107"/>
      <c r="T90" s="107"/>
      <c r="U90" s="108"/>
      <c r="V90" s="108"/>
      <c r="W90" s="108"/>
      <c r="X90" s="108"/>
      <c r="Y90" s="108"/>
      <c r="Z90" s="108"/>
      <c r="AA90" s="108"/>
      <c r="AB90" s="108"/>
      <c r="AC90" s="108"/>
      <c r="AD90" s="108"/>
      <c r="AE90" s="108"/>
      <c r="AF90" s="108"/>
      <c r="AG90" s="108"/>
    </row>
    <row r="91" spans="1:33" ht="12" customHeight="1">
      <c r="A91" s="107"/>
      <c r="B91" s="107"/>
      <c r="C91" s="107"/>
      <c r="D91" s="107"/>
      <c r="E91" s="107"/>
      <c r="F91" s="107"/>
      <c r="G91" s="107"/>
      <c r="H91" s="107"/>
      <c r="I91" s="107"/>
      <c r="J91" s="107"/>
      <c r="K91" s="107"/>
      <c r="L91" s="107"/>
      <c r="M91" s="107"/>
      <c r="N91" s="107"/>
      <c r="O91" s="107"/>
      <c r="P91" s="107"/>
      <c r="Q91" s="107"/>
      <c r="R91" s="107"/>
      <c r="S91" s="107"/>
      <c r="T91" s="107"/>
      <c r="U91" s="108"/>
      <c r="V91" s="108"/>
      <c r="W91" s="108"/>
      <c r="X91" s="108"/>
      <c r="Y91" s="108"/>
      <c r="Z91" s="108"/>
      <c r="AA91" s="108"/>
      <c r="AB91" s="108"/>
      <c r="AC91" s="108"/>
      <c r="AD91" s="108"/>
      <c r="AE91" s="108"/>
      <c r="AF91" s="108"/>
      <c r="AG91" s="108"/>
    </row>
    <row r="92" spans="1:33" ht="12" customHeight="1">
      <c r="A92" s="107"/>
      <c r="B92" s="107"/>
      <c r="C92" s="107"/>
      <c r="D92" s="107"/>
      <c r="E92" s="107"/>
      <c r="F92" s="107"/>
      <c r="G92" s="107"/>
      <c r="H92" s="107"/>
      <c r="I92" s="107"/>
      <c r="J92" s="107"/>
      <c r="K92" s="107"/>
      <c r="L92" s="107"/>
      <c r="M92" s="107"/>
      <c r="N92" s="107"/>
      <c r="O92" s="107"/>
      <c r="P92" s="107"/>
      <c r="Q92" s="107"/>
      <c r="R92" s="107"/>
      <c r="S92" s="107"/>
      <c r="T92" s="107"/>
      <c r="U92" s="108"/>
      <c r="V92" s="108"/>
      <c r="W92" s="108"/>
      <c r="X92" s="108"/>
      <c r="Y92" s="108"/>
      <c r="Z92" s="108"/>
      <c r="AA92" s="108"/>
      <c r="AB92" s="108"/>
      <c r="AC92" s="108"/>
      <c r="AD92" s="108"/>
      <c r="AE92" s="108"/>
      <c r="AF92" s="108"/>
      <c r="AG92" s="108"/>
    </row>
    <row r="93" spans="1:33" ht="12" customHeight="1">
      <c r="A93" s="107"/>
      <c r="B93" s="107"/>
      <c r="C93" s="107"/>
      <c r="D93" s="107"/>
      <c r="E93" s="107"/>
      <c r="F93" s="107"/>
      <c r="G93" s="107"/>
      <c r="H93" s="107"/>
      <c r="I93" s="107"/>
      <c r="J93" s="107"/>
      <c r="K93" s="107"/>
      <c r="L93" s="107"/>
      <c r="M93" s="107"/>
      <c r="N93" s="107"/>
      <c r="O93" s="107"/>
      <c r="P93" s="107"/>
      <c r="Q93" s="107"/>
      <c r="R93" s="107"/>
      <c r="S93" s="107"/>
      <c r="T93" s="107"/>
      <c r="U93" s="108"/>
      <c r="V93" s="108"/>
      <c r="W93" s="108"/>
      <c r="X93" s="108"/>
      <c r="Y93" s="108"/>
      <c r="Z93" s="108"/>
      <c r="AA93" s="108"/>
      <c r="AB93" s="108"/>
      <c r="AC93" s="108"/>
      <c r="AD93" s="108"/>
      <c r="AE93" s="108"/>
      <c r="AF93" s="108"/>
      <c r="AG93" s="108"/>
    </row>
    <row r="94" spans="1:33" ht="12" customHeight="1">
      <c r="A94" s="107"/>
      <c r="B94" s="107"/>
      <c r="C94" s="107"/>
      <c r="D94" s="107"/>
      <c r="E94" s="107"/>
      <c r="F94" s="107"/>
      <c r="G94" s="107"/>
      <c r="H94" s="107"/>
      <c r="I94" s="107"/>
      <c r="J94" s="107"/>
      <c r="K94" s="107"/>
      <c r="L94" s="107"/>
      <c r="M94" s="107"/>
      <c r="N94" s="107"/>
      <c r="O94" s="107"/>
      <c r="P94" s="107"/>
      <c r="Q94" s="107"/>
      <c r="R94" s="107"/>
      <c r="S94" s="107"/>
      <c r="T94" s="107"/>
      <c r="U94" s="108"/>
      <c r="V94" s="108"/>
      <c r="W94" s="108"/>
      <c r="X94" s="108"/>
      <c r="Y94" s="108"/>
      <c r="Z94" s="108"/>
      <c r="AA94" s="108"/>
      <c r="AB94" s="108"/>
      <c r="AC94" s="108"/>
      <c r="AD94" s="108"/>
      <c r="AE94" s="108"/>
      <c r="AF94" s="108"/>
      <c r="AG94" s="108"/>
    </row>
    <row r="95" spans="1:33" ht="12" customHeight="1">
      <c r="A95" s="107"/>
      <c r="B95" s="107"/>
      <c r="C95" s="107"/>
      <c r="D95" s="107"/>
      <c r="E95" s="107"/>
      <c r="F95" s="107"/>
      <c r="G95" s="107"/>
      <c r="H95" s="107"/>
      <c r="I95" s="107"/>
      <c r="J95" s="107"/>
      <c r="K95" s="107"/>
      <c r="L95" s="107"/>
      <c r="M95" s="107"/>
      <c r="N95" s="107"/>
      <c r="O95" s="107"/>
      <c r="P95" s="107"/>
      <c r="Q95" s="107"/>
      <c r="R95" s="107"/>
      <c r="S95" s="107"/>
      <c r="T95" s="107"/>
      <c r="U95" s="108"/>
      <c r="V95" s="108"/>
      <c r="W95" s="108"/>
      <c r="X95" s="108"/>
      <c r="Y95" s="108"/>
      <c r="Z95" s="108"/>
      <c r="AA95" s="108"/>
      <c r="AB95" s="108"/>
      <c r="AC95" s="108"/>
      <c r="AD95" s="108"/>
      <c r="AE95" s="108"/>
      <c r="AF95" s="108"/>
      <c r="AG95" s="108"/>
    </row>
    <row r="96" spans="1:33" ht="12" customHeight="1">
      <c r="A96" s="107"/>
      <c r="B96" s="107"/>
      <c r="C96" s="107"/>
      <c r="D96" s="107"/>
      <c r="E96" s="107"/>
      <c r="F96" s="107"/>
      <c r="G96" s="107"/>
      <c r="H96" s="107"/>
      <c r="I96" s="107"/>
      <c r="J96" s="107"/>
      <c r="K96" s="107"/>
      <c r="L96" s="107"/>
      <c r="M96" s="107"/>
      <c r="N96" s="107"/>
      <c r="O96" s="107"/>
      <c r="P96" s="107"/>
      <c r="Q96" s="107"/>
      <c r="R96" s="107"/>
      <c r="S96" s="107"/>
      <c r="T96" s="107"/>
      <c r="U96" s="108"/>
      <c r="V96" s="108"/>
      <c r="W96" s="108"/>
      <c r="X96" s="108"/>
      <c r="Y96" s="108"/>
      <c r="Z96" s="108"/>
      <c r="AA96" s="108"/>
      <c r="AB96" s="108"/>
      <c r="AC96" s="108"/>
      <c r="AD96" s="108"/>
      <c r="AE96" s="108"/>
      <c r="AF96" s="108"/>
      <c r="AG96" s="108"/>
    </row>
    <row r="97" spans="1:33" ht="12" customHeight="1">
      <c r="A97" s="107"/>
      <c r="B97" s="107"/>
      <c r="C97" s="107"/>
      <c r="D97" s="107"/>
      <c r="E97" s="107"/>
      <c r="F97" s="107"/>
      <c r="G97" s="107"/>
      <c r="H97" s="107"/>
      <c r="I97" s="107"/>
      <c r="J97" s="107"/>
      <c r="K97" s="107"/>
      <c r="L97" s="107"/>
      <c r="M97" s="107"/>
      <c r="N97" s="107"/>
      <c r="O97" s="107"/>
      <c r="P97" s="107"/>
      <c r="Q97" s="107"/>
      <c r="R97" s="107"/>
      <c r="S97" s="107"/>
      <c r="T97" s="107"/>
      <c r="U97" s="108"/>
      <c r="V97" s="108"/>
      <c r="W97" s="108"/>
      <c r="X97" s="108"/>
      <c r="Y97" s="108"/>
      <c r="Z97" s="108"/>
      <c r="AA97" s="108"/>
      <c r="AB97" s="108"/>
      <c r="AC97" s="108"/>
      <c r="AD97" s="108"/>
      <c r="AE97" s="108"/>
      <c r="AF97" s="108"/>
      <c r="AG97" s="108"/>
    </row>
    <row r="98" spans="1:33" ht="12" customHeight="1">
      <c r="A98" s="107"/>
      <c r="B98" s="107"/>
      <c r="C98" s="107"/>
      <c r="D98" s="107"/>
      <c r="E98" s="107"/>
      <c r="F98" s="107"/>
      <c r="G98" s="107"/>
      <c r="H98" s="107"/>
      <c r="I98" s="107"/>
      <c r="J98" s="107"/>
      <c r="K98" s="107"/>
      <c r="L98" s="107"/>
      <c r="M98" s="107"/>
      <c r="N98" s="107"/>
      <c r="O98" s="107"/>
      <c r="P98" s="107"/>
      <c r="Q98" s="107"/>
      <c r="R98" s="107"/>
      <c r="S98" s="107"/>
      <c r="T98" s="107"/>
      <c r="U98" s="108"/>
      <c r="V98" s="108"/>
      <c r="W98" s="108"/>
      <c r="X98" s="108"/>
      <c r="Y98" s="108"/>
      <c r="Z98" s="108"/>
      <c r="AA98" s="108"/>
      <c r="AB98" s="108"/>
      <c r="AC98" s="108"/>
      <c r="AD98" s="108"/>
      <c r="AE98" s="108"/>
      <c r="AF98" s="108"/>
      <c r="AG98" s="108"/>
    </row>
    <row r="99" spans="1:33" ht="12" customHeight="1">
      <c r="A99" s="107"/>
      <c r="B99" s="107"/>
      <c r="C99" s="107"/>
      <c r="D99" s="107"/>
      <c r="E99" s="107"/>
      <c r="F99" s="107"/>
      <c r="G99" s="107"/>
      <c r="H99" s="107"/>
      <c r="I99" s="107"/>
      <c r="J99" s="107"/>
      <c r="K99" s="107"/>
      <c r="L99" s="107"/>
      <c r="M99" s="107"/>
      <c r="N99" s="107"/>
      <c r="O99" s="107"/>
      <c r="P99" s="107"/>
      <c r="Q99" s="107"/>
      <c r="R99" s="107"/>
      <c r="S99" s="107"/>
      <c r="T99" s="107"/>
      <c r="U99" s="108"/>
      <c r="V99" s="108"/>
      <c r="W99" s="108"/>
      <c r="X99" s="108"/>
      <c r="Y99" s="108"/>
      <c r="Z99" s="108"/>
      <c r="AA99" s="108"/>
      <c r="AB99" s="108"/>
      <c r="AC99" s="108"/>
      <c r="AD99" s="108"/>
      <c r="AE99" s="108"/>
      <c r="AF99" s="108"/>
      <c r="AG99" s="108"/>
    </row>
    <row r="100" spans="1:33" ht="12" customHeight="1">
      <c r="A100" s="107"/>
      <c r="B100" s="107"/>
      <c r="C100" s="107"/>
      <c r="D100" s="107"/>
      <c r="E100" s="107"/>
      <c r="F100" s="107"/>
      <c r="G100" s="107"/>
      <c r="H100" s="107"/>
      <c r="I100" s="107"/>
      <c r="J100" s="107"/>
      <c r="K100" s="107"/>
      <c r="L100" s="107"/>
      <c r="M100" s="107"/>
      <c r="N100" s="107"/>
      <c r="O100" s="107"/>
      <c r="P100" s="107"/>
      <c r="Q100" s="107"/>
      <c r="R100" s="107"/>
      <c r="S100" s="107"/>
      <c r="T100" s="107"/>
      <c r="U100" s="108"/>
      <c r="V100" s="108"/>
      <c r="W100" s="108"/>
      <c r="X100" s="108"/>
      <c r="Y100" s="108"/>
      <c r="Z100" s="108"/>
      <c r="AA100" s="108"/>
      <c r="AB100" s="108"/>
      <c r="AC100" s="108"/>
      <c r="AD100" s="108"/>
      <c r="AE100" s="108"/>
      <c r="AF100" s="108"/>
      <c r="AG100" s="108"/>
    </row>
    <row r="101" spans="1:33" ht="12" customHeight="1">
      <c r="A101" s="107"/>
      <c r="B101" s="107"/>
      <c r="C101" s="107"/>
      <c r="D101" s="107"/>
      <c r="E101" s="107"/>
      <c r="F101" s="107"/>
      <c r="G101" s="107"/>
      <c r="H101" s="107"/>
      <c r="I101" s="107"/>
      <c r="J101" s="107"/>
      <c r="K101" s="107"/>
      <c r="L101" s="107"/>
      <c r="M101" s="107"/>
      <c r="N101" s="107"/>
      <c r="O101" s="107"/>
      <c r="P101" s="107"/>
      <c r="Q101" s="107"/>
      <c r="R101" s="107"/>
      <c r="S101" s="107"/>
      <c r="T101" s="107"/>
      <c r="U101" s="108"/>
      <c r="V101" s="108"/>
      <c r="W101" s="108"/>
      <c r="X101" s="108"/>
      <c r="Y101" s="108"/>
      <c r="Z101" s="108"/>
      <c r="AA101" s="108"/>
      <c r="AB101" s="108"/>
      <c r="AC101" s="108"/>
      <c r="AD101" s="108"/>
      <c r="AE101" s="108"/>
      <c r="AF101" s="108"/>
      <c r="AG101" s="108"/>
    </row>
    <row r="102" spans="1:33" ht="12" customHeight="1">
      <c r="A102" s="107"/>
      <c r="B102" s="107"/>
      <c r="C102" s="107"/>
      <c r="D102" s="107"/>
      <c r="E102" s="107"/>
      <c r="F102" s="107"/>
      <c r="G102" s="107"/>
      <c r="H102" s="107"/>
      <c r="I102" s="107"/>
      <c r="J102" s="107"/>
      <c r="K102" s="107"/>
      <c r="L102" s="107"/>
      <c r="M102" s="107"/>
      <c r="N102" s="107"/>
      <c r="O102" s="107"/>
      <c r="P102" s="107"/>
      <c r="Q102" s="107"/>
      <c r="R102" s="107"/>
      <c r="S102" s="107"/>
      <c r="T102" s="107"/>
      <c r="U102" s="108"/>
      <c r="V102" s="108"/>
      <c r="W102" s="108"/>
      <c r="X102" s="108"/>
      <c r="Y102" s="108"/>
      <c r="Z102" s="108"/>
      <c r="AA102" s="108"/>
      <c r="AB102" s="108"/>
      <c r="AC102" s="108"/>
      <c r="AD102" s="108"/>
      <c r="AE102" s="108"/>
      <c r="AF102" s="108"/>
      <c r="AG102" s="108"/>
    </row>
    <row r="103" spans="1:33" ht="12" customHeight="1">
      <c r="A103" s="107"/>
      <c r="B103" s="107"/>
      <c r="C103" s="107"/>
      <c r="D103" s="107"/>
      <c r="E103" s="107"/>
      <c r="F103" s="107"/>
      <c r="G103" s="107"/>
      <c r="H103" s="107"/>
      <c r="I103" s="107"/>
      <c r="J103" s="107"/>
      <c r="K103" s="107"/>
      <c r="L103" s="107"/>
      <c r="M103" s="107"/>
      <c r="N103" s="107"/>
      <c r="O103" s="107"/>
      <c r="P103" s="107"/>
      <c r="Q103" s="107"/>
      <c r="R103" s="107"/>
      <c r="S103" s="107"/>
      <c r="T103" s="107"/>
      <c r="U103" s="108"/>
      <c r="V103" s="108"/>
      <c r="W103" s="108"/>
      <c r="X103" s="108"/>
      <c r="Y103" s="108"/>
      <c r="Z103" s="108"/>
      <c r="AA103" s="108"/>
      <c r="AB103" s="108"/>
      <c r="AC103" s="108"/>
      <c r="AD103" s="108"/>
      <c r="AE103" s="108"/>
      <c r="AF103" s="108"/>
      <c r="AG103" s="108"/>
    </row>
    <row r="104" spans="1:33" ht="12" customHeight="1">
      <c r="A104" s="107"/>
      <c r="B104" s="107"/>
      <c r="C104" s="107"/>
      <c r="D104" s="107"/>
      <c r="E104" s="107"/>
      <c r="F104" s="107"/>
      <c r="G104" s="107"/>
      <c r="H104" s="107"/>
      <c r="I104" s="107"/>
      <c r="J104" s="107"/>
      <c r="K104" s="107"/>
      <c r="L104" s="107"/>
      <c r="M104" s="107"/>
      <c r="N104" s="107"/>
      <c r="O104" s="107"/>
      <c r="P104" s="107"/>
      <c r="Q104" s="107"/>
      <c r="R104" s="107"/>
      <c r="S104" s="107"/>
      <c r="T104" s="107"/>
      <c r="U104" s="108"/>
      <c r="V104" s="108"/>
      <c r="W104" s="108"/>
      <c r="X104" s="108"/>
      <c r="Y104" s="108"/>
      <c r="Z104" s="108"/>
      <c r="AA104" s="108"/>
      <c r="AB104" s="108"/>
      <c r="AC104" s="108"/>
      <c r="AD104" s="108"/>
      <c r="AE104" s="108"/>
      <c r="AF104" s="108"/>
      <c r="AG104" s="108"/>
    </row>
    <row r="105" spans="1:33" ht="12"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8"/>
      <c r="V105" s="108"/>
      <c r="W105" s="108"/>
      <c r="X105" s="108"/>
      <c r="Y105" s="108"/>
      <c r="Z105" s="108"/>
      <c r="AA105" s="108"/>
      <c r="AB105" s="108"/>
      <c r="AC105" s="108"/>
      <c r="AD105" s="108"/>
      <c r="AE105" s="108"/>
      <c r="AF105" s="108"/>
      <c r="AG105" s="108"/>
    </row>
    <row r="106" spans="1:33" ht="12" customHeight="1">
      <c r="A106" s="107"/>
      <c r="B106" s="107"/>
      <c r="C106" s="107"/>
      <c r="D106" s="107"/>
      <c r="E106" s="107"/>
      <c r="F106" s="107"/>
      <c r="G106" s="107"/>
      <c r="H106" s="107"/>
      <c r="I106" s="107"/>
      <c r="J106" s="107"/>
      <c r="K106" s="107"/>
      <c r="L106" s="107"/>
      <c r="M106" s="107"/>
      <c r="N106" s="107"/>
      <c r="O106" s="107"/>
      <c r="P106" s="107"/>
      <c r="Q106" s="107"/>
      <c r="R106" s="107"/>
      <c r="S106" s="107"/>
      <c r="T106" s="107"/>
      <c r="U106" s="108"/>
      <c r="V106" s="108"/>
      <c r="W106" s="108"/>
      <c r="X106" s="108"/>
      <c r="Y106" s="108"/>
      <c r="Z106" s="108"/>
      <c r="AA106" s="108"/>
      <c r="AB106" s="108"/>
      <c r="AC106" s="108"/>
      <c r="AD106" s="108"/>
      <c r="AE106" s="108"/>
      <c r="AF106" s="108"/>
      <c r="AG106" s="108"/>
    </row>
    <row r="107" spans="1:33" ht="12" customHeight="1">
      <c r="A107" s="107"/>
      <c r="B107" s="107"/>
      <c r="C107" s="107"/>
      <c r="D107" s="107"/>
      <c r="E107" s="107"/>
      <c r="F107" s="107"/>
      <c r="G107" s="107"/>
      <c r="H107" s="107"/>
      <c r="I107" s="107"/>
      <c r="J107" s="107"/>
      <c r="K107" s="107"/>
      <c r="L107" s="107"/>
      <c r="M107" s="107"/>
      <c r="N107" s="107"/>
      <c r="O107" s="107"/>
      <c r="P107" s="107"/>
      <c r="Q107" s="107"/>
      <c r="R107" s="107"/>
      <c r="S107" s="107"/>
      <c r="T107" s="107"/>
      <c r="U107" s="108"/>
      <c r="V107" s="108"/>
      <c r="W107" s="108"/>
      <c r="X107" s="108"/>
      <c r="Y107" s="108"/>
      <c r="Z107" s="108"/>
      <c r="AA107" s="108"/>
      <c r="AB107" s="108"/>
      <c r="AC107" s="108"/>
      <c r="AD107" s="108"/>
      <c r="AE107" s="108"/>
      <c r="AF107" s="108"/>
      <c r="AG107" s="108"/>
    </row>
    <row r="108" spans="1:33" ht="12" customHeight="1">
      <c r="A108" s="107"/>
      <c r="B108" s="107"/>
      <c r="C108" s="107"/>
      <c r="D108" s="107"/>
      <c r="E108" s="107"/>
      <c r="F108" s="107"/>
      <c r="G108" s="107"/>
      <c r="H108" s="107"/>
      <c r="I108" s="107"/>
      <c r="J108" s="107"/>
      <c r="K108" s="107"/>
      <c r="L108" s="107"/>
      <c r="M108" s="107"/>
      <c r="N108" s="107"/>
      <c r="O108" s="107"/>
      <c r="P108" s="107"/>
      <c r="Q108" s="107"/>
      <c r="R108" s="107"/>
      <c r="S108" s="107"/>
      <c r="T108" s="107"/>
      <c r="U108" s="108"/>
      <c r="V108" s="108"/>
      <c r="W108" s="108"/>
      <c r="X108" s="108"/>
      <c r="Y108" s="108"/>
      <c r="Z108" s="108"/>
      <c r="AA108" s="108"/>
      <c r="AB108" s="108"/>
      <c r="AC108" s="108"/>
      <c r="AD108" s="108"/>
      <c r="AE108" s="108"/>
      <c r="AF108" s="108"/>
      <c r="AG108" s="108"/>
    </row>
    <row r="109" spans="1:33" ht="12" customHeight="1">
      <c r="A109" s="107"/>
      <c r="B109" s="107"/>
      <c r="C109" s="107"/>
      <c r="D109" s="107"/>
      <c r="E109" s="107"/>
      <c r="F109" s="107"/>
      <c r="G109" s="107"/>
      <c r="H109" s="107"/>
      <c r="I109" s="107"/>
      <c r="J109" s="107"/>
      <c r="K109" s="107"/>
      <c r="L109" s="107"/>
      <c r="M109" s="107"/>
      <c r="N109" s="107"/>
      <c r="O109" s="107"/>
      <c r="P109" s="107"/>
      <c r="Q109" s="107"/>
      <c r="R109" s="107"/>
      <c r="S109" s="107"/>
      <c r="T109" s="107"/>
      <c r="U109" s="108"/>
      <c r="V109" s="108"/>
      <c r="W109" s="108"/>
      <c r="X109" s="108"/>
      <c r="Y109" s="108"/>
      <c r="Z109" s="108"/>
      <c r="AA109" s="108"/>
      <c r="AB109" s="108"/>
      <c r="AC109" s="108"/>
      <c r="AD109" s="108"/>
      <c r="AE109" s="108"/>
      <c r="AF109" s="108"/>
      <c r="AG109" s="108"/>
    </row>
    <row r="110" spans="1:33" ht="12" customHeight="1">
      <c r="A110" s="107"/>
      <c r="B110" s="107"/>
      <c r="C110" s="107"/>
      <c r="D110" s="107"/>
      <c r="E110" s="107"/>
      <c r="F110" s="107"/>
      <c r="G110" s="107"/>
      <c r="H110" s="107"/>
      <c r="I110" s="107"/>
      <c r="J110" s="107"/>
      <c r="K110" s="107"/>
      <c r="L110" s="107"/>
      <c r="M110" s="107"/>
      <c r="N110" s="107"/>
      <c r="O110" s="107"/>
      <c r="P110" s="107"/>
      <c r="Q110" s="107"/>
      <c r="R110" s="107"/>
      <c r="S110" s="107"/>
      <c r="T110" s="107"/>
      <c r="U110" s="108"/>
      <c r="V110" s="108"/>
      <c r="W110" s="108"/>
      <c r="X110" s="108"/>
      <c r="Y110" s="108"/>
      <c r="Z110" s="108"/>
      <c r="AA110" s="108"/>
      <c r="AB110" s="108"/>
      <c r="AC110" s="108"/>
      <c r="AD110" s="108"/>
      <c r="AE110" s="108"/>
      <c r="AF110" s="108"/>
      <c r="AG110" s="108"/>
    </row>
    <row r="111" spans="1:33" ht="12" customHeight="1">
      <c r="A111" s="107"/>
      <c r="B111" s="107"/>
      <c r="C111" s="107"/>
      <c r="D111" s="107"/>
      <c r="E111" s="107"/>
      <c r="F111" s="107"/>
      <c r="G111" s="107"/>
      <c r="H111" s="107"/>
      <c r="I111" s="107"/>
      <c r="J111" s="107"/>
      <c r="K111" s="107"/>
      <c r="L111" s="107"/>
      <c r="M111" s="107"/>
      <c r="N111" s="107"/>
      <c r="O111" s="107"/>
      <c r="P111" s="107"/>
      <c r="Q111" s="107"/>
      <c r="R111" s="107"/>
      <c r="S111" s="107"/>
      <c r="T111" s="107"/>
      <c r="U111" s="108"/>
      <c r="V111" s="108"/>
      <c r="W111" s="108"/>
      <c r="X111" s="108"/>
      <c r="Y111" s="108"/>
      <c r="Z111" s="108"/>
      <c r="AA111" s="108"/>
      <c r="AB111" s="108"/>
      <c r="AC111" s="108"/>
      <c r="AD111" s="108"/>
      <c r="AE111" s="108"/>
      <c r="AF111" s="108"/>
      <c r="AG111" s="108"/>
    </row>
    <row r="112" spans="1:33" ht="12" customHeight="1">
      <c r="A112" s="107"/>
      <c r="B112" s="107"/>
      <c r="C112" s="107"/>
      <c r="D112" s="107"/>
      <c r="E112" s="107"/>
      <c r="F112" s="107"/>
      <c r="G112" s="107"/>
      <c r="H112" s="107"/>
      <c r="I112" s="107"/>
      <c r="J112" s="107"/>
      <c r="K112" s="107"/>
      <c r="L112" s="107"/>
      <c r="M112" s="107"/>
      <c r="N112" s="107"/>
      <c r="O112" s="107"/>
      <c r="P112" s="107"/>
      <c r="Q112" s="107"/>
      <c r="R112" s="107"/>
      <c r="S112" s="107"/>
      <c r="T112" s="107"/>
      <c r="U112" s="108"/>
      <c r="V112" s="108"/>
      <c r="W112" s="108"/>
      <c r="X112" s="108"/>
      <c r="Y112" s="108"/>
      <c r="Z112" s="108"/>
      <c r="AA112" s="108"/>
      <c r="AB112" s="108"/>
      <c r="AC112" s="108"/>
      <c r="AD112" s="108"/>
      <c r="AE112" s="108"/>
      <c r="AF112" s="108"/>
      <c r="AG112" s="108"/>
    </row>
    <row r="113" spans="1:33" ht="12" customHeight="1">
      <c r="A113" s="107"/>
      <c r="B113" s="107"/>
      <c r="C113" s="107"/>
      <c r="D113" s="107"/>
      <c r="E113" s="107"/>
      <c r="F113" s="107"/>
      <c r="G113" s="107"/>
      <c r="H113" s="107"/>
      <c r="I113" s="107"/>
      <c r="J113" s="107"/>
      <c r="K113" s="107"/>
      <c r="L113" s="107"/>
      <c r="M113" s="107"/>
      <c r="N113" s="107"/>
      <c r="O113" s="107"/>
      <c r="P113" s="107"/>
      <c r="Q113" s="107"/>
      <c r="R113" s="107"/>
      <c r="S113" s="107"/>
      <c r="T113" s="107"/>
      <c r="U113" s="108"/>
      <c r="V113" s="108"/>
      <c r="W113" s="108"/>
      <c r="X113" s="108"/>
      <c r="Y113" s="108"/>
      <c r="Z113" s="108"/>
      <c r="AA113" s="108"/>
      <c r="AB113" s="108"/>
      <c r="AC113" s="108"/>
      <c r="AD113" s="108"/>
      <c r="AE113" s="108"/>
      <c r="AF113" s="108"/>
      <c r="AG113" s="108"/>
    </row>
    <row r="114" spans="1:33" ht="12" customHeight="1">
      <c r="A114" s="107"/>
      <c r="B114" s="107"/>
      <c r="C114" s="107"/>
      <c r="D114" s="107"/>
      <c r="E114" s="107"/>
      <c r="F114" s="107"/>
      <c r="G114" s="107"/>
      <c r="H114" s="107"/>
      <c r="I114" s="107"/>
      <c r="J114" s="107"/>
      <c r="K114" s="107"/>
      <c r="L114" s="107"/>
      <c r="M114" s="107"/>
      <c r="N114" s="107"/>
      <c r="O114" s="107"/>
      <c r="P114" s="107"/>
      <c r="Q114" s="107"/>
      <c r="R114" s="107"/>
      <c r="S114" s="107"/>
      <c r="T114" s="107"/>
      <c r="U114" s="108"/>
      <c r="V114" s="108"/>
      <c r="W114" s="108"/>
      <c r="X114" s="108"/>
      <c r="Y114" s="108"/>
      <c r="Z114" s="108"/>
      <c r="AA114" s="108"/>
      <c r="AB114" s="108"/>
      <c r="AC114" s="108"/>
      <c r="AD114" s="108"/>
      <c r="AE114" s="108"/>
      <c r="AF114" s="108"/>
      <c r="AG114" s="108"/>
    </row>
    <row r="115" spans="1:33" ht="12" customHeight="1">
      <c r="A115" s="107"/>
      <c r="B115" s="107"/>
      <c r="C115" s="107"/>
      <c r="D115" s="107"/>
      <c r="E115" s="107"/>
      <c r="F115" s="107"/>
      <c r="G115" s="107"/>
      <c r="H115" s="107"/>
      <c r="I115" s="107"/>
      <c r="J115" s="107"/>
      <c r="K115" s="107"/>
      <c r="L115" s="107"/>
      <c r="M115" s="107"/>
      <c r="N115" s="107"/>
      <c r="O115" s="107"/>
      <c r="P115" s="107"/>
      <c r="Q115" s="107"/>
      <c r="R115" s="107"/>
      <c r="S115" s="107"/>
      <c r="T115" s="107"/>
      <c r="U115" s="108"/>
      <c r="V115" s="108"/>
      <c r="W115" s="108"/>
      <c r="X115" s="108"/>
      <c r="Y115" s="108"/>
      <c r="Z115" s="108"/>
      <c r="AA115" s="108"/>
      <c r="AB115" s="108"/>
      <c r="AC115" s="108"/>
      <c r="AD115" s="108"/>
      <c r="AE115" s="108"/>
      <c r="AF115" s="108"/>
      <c r="AG115" s="108"/>
    </row>
    <row r="116" spans="1:33" ht="12" customHeight="1">
      <c r="A116" s="107"/>
      <c r="B116" s="107"/>
      <c r="C116" s="107"/>
      <c r="D116" s="107"/>
      <c r="E116" s="107"/>
      <c r="F116" s="107"/>
      <c r="G116" s="107"/>
      <c r="H116" s="107"/>
      <c r="I116" s="107"/>
      <c r="J116" s="107"/>
      <c r="K116" s="107"/>
      <c r="L116" s="107"/>
      <c r="M116" s="107"/>
      <c r="N116" s="107"/>
      <c r="O116" s="107"/>
      <c r="P116" s="107"/>
      <c r="Q116" s="107"/>
      <c r="R116" s="107"/>
      <c r="S116" s="107"/>
      <c r="T116" s="107"/>
      <c r="U116" s="108"/>
      <c r="V116" s="108"/>
      <c r="W116" s="108"/>
      <c r="X116" s="108"/>
      <c r="Y116" s="108"/>
      <c r="Z116" s="108"/>
      <c r="AA116" s="108"/>
      <c r="AB116" s="108"/>
      <c r="AC116" s="108"/>
      <c r="AD116" s="108"/>
      <c r="AE116" s="108"/>
      <c r="AF116" s="108"/>
      <c r="AG116" s="108"/>
    </row>
    <row r="117" spans="1:33" ht="12" customHeight="1">
      <c r="A117" s="107"/>
      <c r="B117" s="107"/>
      <c r="C117" s="107"/>
      <c r="D117" s="107"/>
      <c r="E117" s="107"/>
      <c r="F117" s="107"/>
      <c r="G117" s="107"/>
      <c r="H117" s="107"/>
      <c r="I117" s="107"/>
      <c r="J117" s="107"/>
      <c r="K117" s="107"/>
      <c r="L117" s="107"/>
      <c r="M117" s="107"/>
      <c r="N117" s="107"/>
      <c r="O117" s="107"/>
      <c r="P117" s="107"/>
      <c r="Q117" s="107"/>
      <c r="R117" s="107"/>
      <c r="S117" s="107"/>
      <c r="T117" s="107"/>
      <c r="U117" s="108"/>
      <c r="V117" s="108"/>
      <c r="W117" s="108"/>
      <c r="X117" s="108"/>
      <c r="Y117" s="108"/>
      <c r="Z117" s="108"/>
      <c r="AA117" s="108"/>
      <c r="AB117" s="108"/>
      <c r="AC117" s="108"/>
      <c r="AD117" s="108"/>
      <c r="AE117" s="108"/>
      <c r="AF117" s="108"/>
      <c r="AG117" s="108"/>
    </row>
    <row r="118" spans="1:33" ht="12" customHeight="1">
      <c r="A118" s="107"/>
      <c r="B118" s="107"/>
      <c r="C118" s="107"/>
      <c r="D118" s="107"/>
      <c r="E118" s="107"/>
      <c r="F118" s="107"/>
      <c r="G118" s="107"/>
      <c r="H118" s="107"/>
      <c r="I118" s="107"/>
      <c r="J118" s="107"/>
      <c r="K118" s="107"/>
      <c r="L118" s="107"/>
      <c r="M118" s="107"/>
      <c r="N118" s="107"/>
      <c r="O118" s="107"/>
      <c r="P118" s="107"/>
      <c r="Q118" s="107"/>
      <c r="R118" s="107"/>
      <c r="S118" s="107"/>
      <c r="T118" s="107"/>
      <c r="U118" s="108"/>
      <c r="V118" s="108"/>
      <c r="W118" s="108"/>
      <c r="X118" s="108"/>
      <c r="Y118" s="108"/>
      <c r="Z118" s="108"/>
      <c r="AA118" s="108"/>
      <c r="AB118" s="108"/>
      <c r="AC118" s="108"/>
      <c r="AD118" s="108"/>
      <c r="AE118" s="108"/>
      <c r="AF118" s="108"/>
      <c r="AG118" s="108"/>
    </row>
    <row r="119" spans="1:33" ht="12" customHeight="1">
      <c r="A119" s="107"/>
      <c r="B119" s="107"/>
      <c r="C119" s="107"/>
      <c r="D119" s="107"/>
      <c r="E119" s="107"/>
      <c r="F119" s="107"/>
      <c r="G119" s="107"/>
      <c r="H119" s="107"/>
      <c r="I119" s="107"/>
      <c r="J119" s="107"/>
      <c r="K119" s="107"/>
      <c r="L119" s="107"/>
      <c r="M119" s="107"/>
      <c r="N119" s="107"/>
      <c r="O119" s="107"/>
      <c r="P119" s="107"/>
      <c r="Q119" s="107"/>
      <c r="R119" s="107"/>
      <c r="S119" s="107"/>
      <c r="T119" s="107"/>
      <c r="U119" s="108"/>
      <c r="V119" s="108"/>
      <c r="W119" s="108"/>
      <c r="X119" s="108"/>
      <c r="Y119" s="108"/>
      <c r="Z119" s="108"/>
      <c r="AA119" s="108"/>
      <c r="AB119" s="108"/>
      <c r="AC119" s="108"/>
      <c r="AD119" s="108"/>
      <c r="AE119" s="108"/>
      <c r="AF119" s="108"/>
      <c r="AG119" s="108"/>
    </row>
    <row r="120" spans="1:33" ht="12" customHeight="1">
      <c r="A120" s="107"/>
      <c r="B120" s="107"/>
      <c r="C120" s="107"/>
      <c r="D120" s="107"/>
      <c r="E120" s="107"/>
      <c r="F120" s="107"/>
      <c r="G120" s="107"/>
      <c r="H120" s="107"/>
      <c r="I120" s="107"/>
      <c r="J120" s="107"/>
      <c r="K120" s="107"/>
      <c r="L120" s="107"/>
      <c r="M120" s="107"/>
      <c r="N120" s="107"/>
      <c r="O120" s="107"/>
      <c r="P120" s="107"/>
      <c r="Q120" s="107"/>
      <c r="R120" s="107"/>
      <c r="S120" s="107"/>
      <c r="T120" s="107"/>
      <c r="U120" s="108"/>
      <c r="V120" s="108"/>
      <c r="W120" s="108"/>
      <c r="X120" s="108"/>
      <c r="Y120" s="108"/>
      <c r="Z120" s="108"/>
      <c r="AA120" s="108"/>
      <c r="AB120" s="108"/>
      <c r="AC120" s="108"/>
      <c r="AD120" s="108"/>
      <c r="AE120" s="108"/>
      <c r="AF120" s="108"/>
      <c r="AG120" s="108"/>
    </row>
    <row r="121" spans="1:33" ht="12" customHeight="1">
      <c r="A121" s="107"/>
      <c r="B121" s="107"/>
      <c r="C121" s="107"/>
      <c r="D121" s="107"/>
      <c r="E121" s="107"/>
      <c r="F121" s="107"/>
      <c r="G121" s="107"/>
      <c r="H121" s="107"/>
      <c r="I121" s="107"/>
      <c r="J121" s="107"/>
      <c r="K121" s="107"/>
      <c r="L121" s="107"/>
      <c r="M121" s="107"/>
      <c r="N121" s="107"/>
      <c r="O121" s="107"/>
      <c r="P121" s="107"/>
      <c r="Q121" s="107"/>
      <c r="R121" s="107"/>
      <c r="S121" s="107"/>
      <c r="T121" s="107"/>
      <c r="U121" s="108"/>
      <c r="V121" s="108"/>
      <c r="W121" s="108"/>
      <c r="X121" s="108"/>
      <c r="Y121" s="108"/>
      <c r="Z121" s="108"/>
      <c r="AA121" s="108"/>
      <c r="AB121" s="108"/>
      <c r="AC121" s="108"/>
      <c r="AD121" s="108"/>
      <c r="AE121" s="108"/>
      <c r="AF121" s="108"/>
      <c r="AG121" s="108"/>
    </row>
    <row r="122" spans="1:33" ht="12" customHeight="1">
      <c r="A122" s="107"/>
      <c r="B122" s="107"/>
      <c r="C122" s="107"/>
      <c r="D122" s="107"/>
      <c r="E122" s="107"/>
      <c r="F122" s="107"/>
      <c r="G122" s="107"/>
      <c r="H122" s="107"/>
      <c r="I122" s="107"/>
      <c r="J122" s="107"/>
      <c r="K122" s="107"/>
      <c r="L122" s="107"/>
      <c r="M122" s="107"/>
      <c r="N122" s="107"/>
      <c r="O122" s="107"/>
      <c r="P122" s="107"/>
      <c r="Q122" s="107"/>
      <c r="R122" s="107"/>
      <c r="S122" s="107"/>
      <c r="T122" s="107"/>
      <c r="U122" s="108"/>
      <c r="V122" s="108"/>
      <c r="W122" s="108"/>
      <c r="X122" s="108"/>
      <c r="Y122" s="108"/>
      <c r="Z122" s="108"/>
      <c r="AA122" s="108"/>
      <c r="AB122" s="108"/>
      <c r="AC122" s="108"/>
      <c r="AD122" s="108"/>
      <c r="AE122" s="108"/>
      <c r="AF122" s="108"/>
      <c r="AG122" s="108"/>
    </row>
    <row r="123" spans="1:33" ht="12" customHeight="1">
      <c r="A123" s="107"/>
      <c r="B123" s="107"/>
      <c r="C123" s="107"/>
      <c r="D123" s="107"/>
      <c r="E123" s="107"/>
      <c r="F123" s="107"/>
      <c r="G123" s="107"/>
      <c r="H123" s="107"/>
      <c r="I123" s="107"/>
      <c r="J123" s="107"/>
      <c r="K123" s="107"/>
      <c r="L123" s="107"/>
      <c r="M123" s="107"/>
      <c r="N123" s="107"/>
      <c r="O123" s="107"/>
      <c r="P123" s="107"/>
      <c r="Q123" s="107"/>
      <c r="R123" s="107"/>
      <c r="S123" s="107"/>
      <c r="T123" s="107"/>
      <c r="U123" s="108"/>
      <c r="V123" s="108"/>
      <c r="W123" s="108"/>
      <c r="X123" s="108"/>
      <c r="Y123" s="108"/>
      <c r="Z123" s="108"/>
      <c r="AA123" s="108"/>
      <c r="AB123" s="108"/>
      <c r="AC123" s="108"/>
      <c r="AD123" s="108"/>
      <c r="AE123" s="108"/>
      <c r="AF123" s="108"/>
      <c r="AG123" s="108"/>
    </row>
    <row r="124" spans="1:33" ht="12" customHeight="1">
      <c r="A124" s="107"/>
      <c r="B124" s="107"/>
      <c r="C124" s="107"/>
      <c r="D124" s="107"/>
      <c r="E124" s="107"/>
      <c r="F124" s="107"/>
      <c r="G124" s="107"/>
      <c r="H124" s="107"/>
      <c r="I124" s="107"/>
      <c r="J124" s="107"/>
      <c r="K124" s="107"/>
      <c r="L124" s="107"/>
      <c r="M124" s="107"/>
      <c r="N124" s="107"/>
      <c r="O124" s="107"/>
      <c r="P124" s="107"/>
      <c r="Q124" s="107"/>
      <c r="R124" s="107"/>
      <c r="S124" s="107"/>
      <c r="T124" s="107"/>
      <c r="U124" s="108"/>
      <c r="V124" s="108"/>
      <c r="W124" s="108"/>
      <c r="X124" s="108"/>
      <c r="Y124" s="108"/>
      <c r="Z124" s="108"/>
      <c r="AA124" s="108"/>
      <c r="AB124" s="108"/>
      <c r="AC124" s="108"/>
      <c r="AD124" s="108"/>
      <c r="AE124" s="108"/>
      <c r="AF124" s="108"/>
      <c r="AG124" s="108"/>
    </row>
    <row r="125" spans="1:33" ht="12" customHeight="1">
      <c r="A125" s="107"/>
      <c r="B125" s="107"/>
      <c r="C125" s="107"/>
      <c r="D125" s="107"/>
      <c r="E125" s="107"/>
      <c r="F125" s="107"/>
      <c r="G125" s="107"/>
      <c r="H125" s="107"/>
      <c r="I125" s="107"/>
      <c r="J125" s="107"/>
      <c r="K125" s="107"/>
      <c r="L125" s="107"/>
      <c r="M125" s="107"/>
      <c r="N125" s="107"/>
      <c r="O125" s="107"/>
      <c r="P125" s="107"/>
      <c r="Q125" s="107"/>
      <c r="R125" s="107"/>
      <c r="S125" s="107"/>
      <c r="T125" s="107"/>
      <c r="U125" s="108"/>
      <c r="V125" s="108"/>
      <c r="W125" s="108"/>
      <c r="X125" s="108"/>
      <c r="Y125" s="108"/>
      <c r="Z125" s="108"/>
      <c r="AA125" s="108"/>
      <c r="AB125" s="108"/>
      <c r="AC125" s="108"/>
      <c r="AD125" s="108"/>
      <c r="AE125" s="108"/>
      <c r="AF125" s="108"/>
      <c r="AG125" s="108"/>
    </row>
    <row r="126" spans="1:33" ht="12" customHeight="1">
      <c r="A126" s="107"/>
      <c r="B126" s="107"/>
      <c r="C126" s="107"/>
      <c r="D126" s="107"/>
      <c r="E126" s="107"/>
      <c r="F126" s="107"/>
      <c r="G126" s="107"/>
      <c r="H126" s="107"/>
      <c r="I126" s="107"/>
      <c r="J126" s="107"/>
      <c r="K126" s="107"/>
      <c r="L126" s="107"/>
      <c r="M126" s="107"/>
      <c r="N126" s="107"/>
      <c r="O126" s="107"/>
      <c r="P126" s="107"/>
      <c r="Q126" s="107"/>
      <c r="R126" s="107"/>
      <c r="S126" s="107"/>
      <c r="T126" s="107"/>
      <c r="U126" s="108"/>
      <c r="V126" s="108"/>
      <c r="W126" s="108"/>
      <c r="X126" s="108"/>
      <c r="Y126" s="108"/>
      <c r="Z126" s="108"/>
      <c r="AA126" s="108"/>
      <c r="AB126" s="108"/>
      <c r="AC126" s="108"/>
      <c r="AD126" s="108"/>
      <c r="AE126" s="108"/>
      <c r="AF126" s="108"/>
      <c r="AG126" s="108"/>
    </row>
    <row r="127" spans="1:33" ht="12" customHeight="1">
      <c r="A127" s="107"/>
      <c r="B127" s="107"/>
      <c r="C127" s="107"/>
      <c r="D127" s="107"/>
      <c r="E127" s="107"/>
      <c r="F127" s="107"/>
      <c r="G127" s="107"/>
      <c r="H127" s="107"/>
      <c r="I127" s="107"/>
      <c r="J127" s="107"/>
      <c r="K127" s="107"/>
      <c r="L127" s="107"/>
      <c r="M127" s="107"/>
      <c r="N127" s="107"/>
      <c r="O127" s="107"/>
      <c r="P127" s="107"/>
      <c r="Q127" s="107"/>
      <c r="R127" s="107"/>
      <c r="S127" s="107"/>
      <c r="T127" s="107"/>
      <c r="U127" s="108"/>
      <c r="V127" s="108"/>
      <c r="W127" s="108"/>
      <c r="X127" s="108"/>
      <c r="Y127" s="108"/>
      <c r="Z127" s="108"/>
      <c r="AA127" s="108"/>
      <c r="AB127" s="108"/>
      <c r="AC127" s="108"/>
      <c r="AD127" s="108"/>
      <c r="AE127" s="108"/>
      <c r="AF127" s="108"/>
      <c r="AG127" s="108"/>
    </row>
    <row r="128" spans="1:33" ht="12" customHeight="1">
      <c r="A128" s="107"/>
      <c r="B128" s="107"/>
      <c r="C128" s="107"/>
      <c r="D128" s="107"/>
      <c r="E128" s="107"/>
      <c r="F128" s="107"/>
      <c r="G128" s="107"/>
      <c r="H128" s="107"/>
      <c r="I128" s="107"/>
      <c r="J128" s="107"/>
      <c r="K128" s="107"/>
      <c r="L128" s="107"/>
      <c r="M128" s="107"/>
      <c r="N128" s="107"/>
      <c r="O128" s="107"/>
      <c r="P128" s="107"/>
      <c r="Q128" s="107"/>
      <c r="R128" s="107"/>
      <c r="S128" s="107"/>
      <c r="T128" s="107"/>
      <c r="U128" s="108"/>
      <c r="V128" s="108"/>
      <c r="W128" s="108"/>
      <c r="X128" s="108"/>
      <c r="Y128" s="108"/>
      <c r="Z128" s="108"/>
      <c r="AA128" s="108"/>
      <c r="AB128" s="108"/>
      <c r="AC128" s="108"/>
      <c r="AD128" s="108"/>
      <c r="AE128" s="108"/>
      <c r="AF128" s="108"/>
      <c r="AG128" s="108"/>
    </row>
    <row r="129" spans="1:33" ht="12" customHeight="1">
      <c r="A129" s="107"/>
      <c r="B129" s="107"/>
      <c r="C129" s="107"/>
      <c r="D129" s="107"/>
      <c r="E129" s="107"/>
      <c r="F129" s="107"/>
      <c r="G129" s="107"/>
      <c r="H129" s="107"/>
      <c r="I129" s="107"/>
      <c r="J129" s="107"/>
      <c r="K129" s="107"/>
      <c r="L129" s="107"/>
      <c r="M129" s="107"/>
      <c r="N129" s="107"/>
      <c r="O129" s="107"/>
      <c r="P129" s="107"/>
      <c r="Q129" s="107"/>
      <c r="R129" s="107"/>
      <c r="S129" s="107"/>
      <c r="T129" s="107"/>
      <c r="U129" s="108"/>
      <c r="V129" s="108"/>
      <c r="W129" s="108"/>
      <c r="X129" s="108"/>
      <c r="Y129" s="108"/>
      <c r="Z129" s="108"/>
      <c r="AA129" s="108"/>
      <c r="AB129" s="108"/>
      <c r="AC129" s="108"/>
      <c r="AD129" s="108"/>
      <c r="AE129" s="108"/>
      <c r="AF129" s="108"/>
      <c r="AG129" s="108"/>
    </row>
    <row r="130" spans="1:33" ht="12" customHeight="1">
      <c r="A130" s="107"/>
      <c r="B130" s="107"/>
      <c r="C130" s="107"/>
      <c r="D130" s="107"/>
      <c r="E130" s="107"/>
      <c r="F130" s="107"/>
      <c r="G130" s="107"/>
      <c r="H130" s="107"/>
      <c r="I130" s="107"/>
      <c r="J130" s="107"/>
      <c r="K130" s="107"/>
      <c r="L130" s="107"/>
      <c r="M130" s="107"/>
      <c r="N130" s="107"/>
      <c r="O130" s="107"/>
      <c r="P130" s="107"/>
      <c r="Q130" s="107"/>
      <c r="R130" s="107"/>
      <c r="S130" s="107"/>
      <c r="T130" s="107"/>
      <c r="U130" s="108"/>
      <c r="V130" s="108"/>
      <c r="W130" s="108"/>
      <c r="X130" s="108"/>
      <c r="Y130" s="108"/>
      <c r="Z130" s="108"/>
      <c r="AA130" s="108"/>
      <c r="AB130" s="108"/>
      <c r="AC130" s="108"/>
      <c r="AD130" s="108"/>
      <c r="AE130" s="108"/>
      <c r="AF130" s="108"/>
      <c r="AG130" s="108"/>
    </row>
    <row r="131" spans="1:33" ht="12" customHeight="1">
      <c r="A131" s="107"/>
      <c r="B131" s="107"/>
      <c r="C131" s="107"/>
      <c r="D131" s="107"/>
      <c r="E131" s="107"/>
      <c r="F131" s="107"/>
      <c r="G131" s="107"/>
      <c r="H131" s="107"/>
      <c r="I131" s="107"/>
      <c r="J131" s="107"/>
      <c r="K131" s="107"/>
      <c r="L131" s="107"/>
      <c r="M131" s="107"/>
      <c r="N131" s="107"/>
      <c r="O131" s="107"/>
      <c r="P131" s="107"/>
      <c r="Q131" s="107"/>
      <c r="R131" s="107"/>
      <c r="S131" s="107"/>
      <c r="T131" s="107"/>
      <c r="U131" s="108"/>
      <c r="V131" s="108"/>
      <c r="W131" s="108"/>
      <c r="X131" s="108"/>
      <c r="Y131" s="108"/>
      <c r="Z131" s="108"/>
      <c r="AA131" s="108"/>
      <c r="AB131" s="108"/>
      <c r="AC131" s="108"/>
      <c r="AD131" s="108"/>
      <c r="AE131" s="108"/>
      <c r="AF131" s="108"/>
      <c r="AG131" s="108"/>
    </row>
    <row r="132" spans="1:33" ht="12" customHeight="1">
      <c r="A132" s="107"/>
      <c r="B132" s="107"/>
      <c r="C132" s="107"/>
      <c r="D132" s="107"/>
      <c r="E132" s="107"/>
      <c r="F132" s="107"/>
      <c r="G132" s="107"/>
      <c r="H132" s="107"/>
      <c r="I132" s="107"/>
      <c r="J132" s="107"/>
      <c r="K132" s="107"/>
      <c r="L132" s="107"/>
      <c r="M132" s="107"/>
      <c r="N132" s="107"/>
      <c r="O132" s="107"/>
      <c r="P132" s="107"/>
      <c r="Q132" s="107"/>
      <c r="R132" s="107"/>
      <c r="S132" s="107"/>
      <c r="T132" s="107"/>
      <c r="U132" s="108"/>
      <c r="V132" s="108"/>
      <c r="W132" s="108"/>
      <c r="X132" s="108"/>
      <c r="Y132" s="108"/>
      <c r="Z132" s="108"/>
      <c r="AA132" s="108"/>
      <c r="AB132" s="108"/>
      <c r="AC132" s="108"/>
      <c r="AD132" s="108"/>
      <c r="AE132" s="108"/>
      <c r="AF132" s="108"/>
      <c r="AG132" s="108"/>
    </row>
    <row r="133" spans="1:33" ht="12" customHeight="1">
      <c r="A133" s="107"/>
      <c r="B133" s="107"/>
      <c r="C133" s="107"/>
      <c r="D133" s="107"/>
      <c r="E133" s="107"/>
      <c r="F133" s="107"/>
      <c r="G133" s="107"/>
      <c r="H133" s="107"/>
      <c r="I133" s="107"/>
      <c r="J133" s="107"/>
      <c r="K133" s="107"/>
      <c r="L133" s="107"/>
      <c r="M133" s="107"/>
      <c r="N133" s="107"/>
      <c r="O133" s="107"/>
      <c r="P133" s="107"/>
      <c r="Q133" s="107"/>
      <c r="R133" s="107"/>
      <c r="S133" s="107"/>
      <c r="T133" s="107"/>
      <c r="U133" s="108"/>
      <c r="V133" s="108"/>
      <c r="W133" s="108"/>
      <c r="X133" s="108"/>
      <c r="Y133" s="108"/>
      <c r="Z133" s="108"/>
      <c r="AA133" s="108"/>
      <c r="AB133" s="108"/>
      <c r="AC133" s="108"/>
      <c r="AD133" s="108"/>
      <c r="AE133" s="108"/>
      <c r="AF133" s="108"/>
      <c r="AG133" s="108"/>
    </row>
    <row r="134" spans="1:33" ht="12" customHeight="1">
      <c r="A134" s="107"/>
      <c r="B134" s="107"/>
      <c r="C134" s="107"/>
      <c r="D134" s="107"/>
      <c r="E134" s="107"/>
      <c r="F134" s="107"/>
      <c r="G134" s="107"/>
      <c r="H134" s="107"/>
      <c r="I134" s="107"/>
      <c r="J134" s="107"/>
      <c r="K134" s="107"/>
      <c r="L134" s="107"/>
      <c r="M134" s="107"/>
      <c r="N134" s="107"/>
      <c r="O134" s="107"/>
      <c r="P134" s="107"/>
      <c r="Q134" s="107"/>
      <c r="R134" s="107"/>
      <c r="S134" s="107"/>
      <c r="T134" s="107"/>
      <c r="U134" s="108"/>
      <c r="V134" s="108"/>
      <c r="W134" s="108"/>
      <c r="X134" s="108"/>
      <c r="Y134" s="108"/>
      <c r="Z134" s="108"/>
      <c r="AA134" s="108"/>
      <c r="AB134" s="108"/>
      <c r="AC134" s="108"/>
      <c r="AD134" s="108"/>
      <c r="AE134" s="108"/>
      <c r="AF134" s="108"/>
      <c r="AG134" s="108"/>
    </row>
    <row r="135" spans="1:33" ht="12" customHeight="1">
      <c r="A135" s="107"/>
      <c r="B135" s="107"/>
      <c r="C135" s="107"/>
      <c r="D135" s="107"/>
      <c r="E135" s="107"/>
      <c r="F135" s="107"/>
      <c r="G135" s="107"/>
      <c r="H135" s="107"/>
      <c r="I135" s="107"/>
      <c r="J135" s="107"/>
      <c r="K135" s="107"/>
      <c r="L135" s="107"/>
      <c r="M135" s="107"/>
      <c r="N135" s="107"/>
      <c r="O135" s="107"/>
      <c r="P135" s="107"/>
      <c r="Q135" s="107"/>
      <c r="R135" s="107"/>
      <c r="S135" s="107"/>
      <c r="T135" s="107"/>
      <c r="U135" s="108"/>
      <c r="V135" s="108"/>
      <c r="W135" s="108"/>
      <c r="X135" s="108"/>
      <c r="Y135" s="108"/>
      <c r="Z135" s="108"/>
      <c r="AA135" s="108"/>
      <c r="AB135" s="108"/>
      <c r="AC135" s="108"/>
      <c r="AD135" s="108"/>
      <c r="AE135" s="108"/>
      <c r="AF135" s="108"/>
      <c r="AG135" s="108"/>
    </row>
    <row r="136" spans="1:33" ht="12" customHeight="1">
      <c r="A136" s="107"/>
      <c r="B136" s="107"/>
      <c r="C136" s="107"/>
      <c r="D136" s="107"/>
      <c r="E136" s="107"/>
      <c r="F136" s="107"/>
      <c r="G136" s="107"/>
      <c r="H136" s="107"/>
      <c r="I136" s="107"/>
      <c r="J136" s="107"/>
      <c r="K136" s="107"/>
      <c r="L136" s="107"/>
      <c r="M136" s="107"/>
      <c r="N136" s="107"/>
      <c r="O136" s="107"/>
      <c r="P136" s="107"/>
      <c r="Q136" s="107"/>
      <c r="R136" s="107"/>
      <c r="S136" s="107"/>
      <c r="T136" s="107"/>
      <c r="U136" s="108"/>
      <c r="V136" s="108"/>
      <c r="W136" s="108"/>
      <c r="X136" s="108"/>
      <c r="Y136" s="108"/>
      <c r="Z136" s="108"/>
      <c r="AA136" s="108"/>
      <c r="AB136" s="108"/>
      <c r="AC136" s="108"/>
      <c r="AD136" s="108"/>
      <c r="AE136" s="108"/>
      <c r="AF136" s="108"/>
      <c r="AG136" s="108"/>
    </row>
    <row r="137" spans="1:33" ht="12" customHeight="1">
      <c r="A137" s="107"/>
      <c r="B137" s="107"/>
      <c r="C137" s="107"/>
      <c r="D137" s="107"/>
      <c r="E137" s="107"/>
      <c r="F137" s="107"/>
      <c r="G137" s="107"/>
      <c r="H137" s="107"/>
      <c r="I137" s="107"/>
      <c r="J137" s="107"/>
      <c r="K137" s="107"/>
      <c r="L137" s="107"/>
      <c r="M137" s="107"/>
      <c r="N137" s="107"/>
      <c r="O137" s="107"/>
      <c r="P137" s="107"/>
      <c r="Q137" s="107"/>
      <c r="R137" s="107"/>
      <c r="S137" s="107"/>
      <c r="T137" s="107"/>
      <c r="U137" s="108"/>
      <c r="V137" s="108"/>
      <c r="W137" s="108"/>
      <c r="X137" s="108"/>
      <c r="Y137" s="108"/>
      <c r="Z137" s="108"/>
      <c r="AA137" s="108"/>
      <c r="AB137" s="108"/>
      <c r="AC137" s="108"/>
      <c r="AD137" s="108"/>
      <c r="AE137" s="108"/>
      <c r="AF137" s="108"/>
      <c r="AG137" s="108"/>
    </row>
    <row r="138" spans="1:33" ht="12" customHeight="1">
      <c r="A138" s="107"/>
      <c r="B138" s="107"/>
      <c r="C138" s="107"/>
      <c r="D138" s="107"/>
      <c r="E138" s="107"/>
      <c r="F138" s="107"/>
      <c r="G138" s="107"/>
      <c r="H138" s="107"/>
      <c r="I138" s="107"/>
      <c r="J138" s="107"/>
      <c r="K138" s="107"/>
      <c r="L138" s="107"/>
      <c r="M138" s="107"/>
      <c r="N138" s="107"/>
      <c r="O138" s="107"/>
      <c r="P138" s="107"/>
      <c r="Q138" s="107"/>
      <c r="R138" s="107"/>
      <c r="S138" s="107"/>
      <c r="T138" s="107"/>
      <c r="U138" s="108"/>
      <c r="V138" s="108"/>
      <c r="W138" s="108"/>
      <c r="X138" s="108"/>
      <c r="Y138" s="108"/>
      <c r="Z138" s="108"/>
      <c r="AA138" s="108"/>
      <c r="AB138" s="108"/>
      <c r="AC138" s="108"/>
      <c r="AD138" s="108"/>
      <c r="AE138" s="108"/>
      <c r="AF138" s="108"/>
      <c r="AG138" s="108"/>
    </row>
    <row r="139" spans="1:33" ht="12" customHeight="1">
      <c r="A139" s="107"/>
      <c r="B139" s="107"/>
      <c r="C139" s="107"/>
      <c r="D139" s="107"/>
      <c r="E139" s="107"/>
      <c r="F139" s="107"/>
      <c r="G139" s="107"/>
      <c r="H139" s="107"/>
      <c r="I139" s="107"/>
      <c r="J139" s="107"/>
      <c r="K139" s="107"/>
      <c r="L139" s="107"/>
      <c r="M139" s="107"/>
      <c r="N139" s="107"/>
      <c r="O139" s="107"/>
      <c r="P139" s="107"/>
      <c r="Q139" s="107"/>
      <c r="R139" s="107"/>
      <c r="S139" s="107"/>
      <c r="T139" s="107"/>
      <c r="U139" s="108"/>
      <c r="V139" s="108"/>
      <c r="W139" s="108"/>
      <c r="X139" s="108"/>
      <c r="Y139" s="108"/>
      <c r="Z139" s="108"/>
      <c r="AA139" s="108"/>
      <c r="AB139" s="108"/>
      <c r="AC139" s="108"/>
      <c r="AD139" s="108"/>
      <c r="AE139" s="108"/>
      <c r="AF139" s="108"/>
      <c r="AG139" s="108"/>
    </row>
    <row r="140" spans="1:33" ht="12" customHeight="1">
      <c r="A140" s="107"/>
      <c r="B140" s="107"/>
      <c r="C140" s="107"/>
      <c r="D140" s="107"/>
      <c r="E140" s="107"/>
      <c r="F140" s="107"/>
      <c r="G140" s="107"/>
      <c r="H140" s="107"/>
      <c r="I140" s="107"/>
      <c r="J140" s="107"/>
      <c r="K140" s="107"/>
      <c r="L140" s="107"/>
      <c r="M140" s="107"/>
      <c r="N140" s="107"/>
      <c r="O140" s="107"/>
      <c r="P140" s="107"/>
      <c r="Q140" s="107"/>
      <c r="R140" s="107"/>
      <c r="S140" s="107"/>
      <c r="T140" s="107"/>
      <c r="U140" s="108"/>
      <c r="V140" s="108"/>
      <c r="W140" s="108"/>
      <c r="X140" s="108"/>
      <c r="Y140" s="108"/>
      <c r="Z140" s="108"/>
      <c r="AA140" s="108"/>
      <c r="AB140" s="108"/>
      <c r="AC140" s="108"/>
      <c r="AD140" s="108"/>
      <c r="AE140" s="108"/>
      <c r="AF140" s="108"/>
      <c r="AG140" s="108"/>
    </row>
    <row r="141" spans="1:33" ht="12" customHeight="1">
      <c r="A141" s="107"/>
      <c r="B141" s="107"/>
      <c r="C141" s="107"/>
      <c r="D141" s="107"/>
      <c r="E141" s="107"/>
      <c r="F141" s="107"/>
      <c r="G141" s="107"/>
      <c r="H141" s="107"/>
      <c r="I141" s="107"/>
      <c r="J141" s="107"/>
      <c r="K141" s="107"/>
      <c r="L141" s="107"/>
      <c r="M141" s="107"/>
      <c r="N141" s="107"/>
      <c r="O141" s="107"/>
      <c r="P141" s="107"/>
      <c r="Q141" s="107"/>
      <c r="R141" s="107"/>
      <c r="S141" s="107"/>
      <c r="T141" s="107"/>
      <c r="U141" s="108"/>
      <c r="V141" s="108"/>
      <c r="W141" s="108"/>
      <c r="X141" s="108"/>
      <c r="Y141" s="108"/>
      <c r="Z141" s="108"/>
      <c r="AA141" s="108"/>
      <c r="AB141" s="108"/>
      <c r="AC141" s="108"/>
      <c r="AD141" s="108"/>
      <c r="AE141" s="108"/>
      <c r="AF141" s="108"/>
      <c r="AG141" s="108"/>
    </row>
    <row r="142" spans="1:33" ht="12" customHeight="1">
      <c r="A142" s="107"/>
      <c r="B142" s="107"/>
      <c r="C142" s="107"/>
      <c r="D142" s="107"/>
      <c r="E142" s="107"/>
      <c r="F142" s="107"/>
      <c r="G142" s="107"/>
      <c r="H142" s="107"/>
      <c r="I142" s="107"/>
      <c r="J142" s="107"/>
      <c r="K142" s="107"/>
      <c r="L142" s="107"/>
      <c r="M142" s="107"/>
      <c r="N142" s="107"/>
      <c r="O142" s="107"/>
      <c r="P142" s="107"/>
      <c r="Q142" s="107"/>
      <c r="R142" s="107"/>
      <c r="S142" s="107"/>
      <c r="T142" s="107"/>
      <c r="U142" s="108"/>
      <c r="V142" s="108"/>
      <c r="W142" s="108"/>
      <c r="X142" s="108"/>
      <c r="Y142" s="108"/>
      <c r="Z142" s="108"/>
      <c r="AA142" s="108"/>
      <c r="AB142" s="108"/>
      <c r="AC142" s="108"/>
      <c r="AD142" s="108"/>
      <c r="AE142" s="108"/>
      <c r="AF142" s="108"/>
      <c r="AG142" s="108"/>
    </row>
    <row r="143" spans="1:33" ht="12" customHeight="1">
      <c r="A143" s="107"/>
      <c r="B143" s="107"/>
      <c r="C143" s="107"/>
      <c r="D143" s="107"/>
      <c r="E143" s="107"/>
      <c r="F143" s="107"/>
      <c r="G143" s="107"/>
      <c r="H143" s="107"/>
      <c r="I143" s="107"/>
      <c r="J143" s="107"/>
      <c r="K143" s="107"/>
      <c r="L143" s="107"/>
      <c r="M143" s="107"/>
      <c r="N143" s="107"/>
      <c r="O143" s="107"/>
      <c r="P143" s="107"/>
      <c r="Q143" s="107"/>
      <c r="R143" s="107"/>
      <c r="S143" s="107"/>
      <c r="T143" s="107"/>
      <c r="U143" s="108"/>
      <c r="V143" s="108"/>
      <c r="W143" s="108"/>
      <c r="X143" s="108"/>
      <c r="Y143" s="108"/>
      <c r="Z143" s="108"/>
      <c r="AA143" s="108"/>
      <c r="AB143" s="108"/>
      <c r="AC143" s="108"/>
      <c r="AD143" s="108"/>
      <c r="AE143" s="108"/>
      <c r="AF143" s="108"/>
      <c r="AG143" s="108"/>
    </row>
    <row r="144" spans="1:33" ht="12" customHeight="1">
      <c r="A144" s="107"/>
      <c r="B144" s="107"/>
      <c r="C144" s="107"/>
      <c r="D144" s="107"/>
      <c r="E144" s="107"/>
      <c r="F144" s="107"/>
      <c r="G144" s="107"/>
      <c r="H144" s="107"/>
      <c r="I144" s="107"/>
      <c r="J144" s="107"/>
      <c r="K144" s="107"/>
      <c r="L144" s="107"/>
      <c r="M144" s="107"/>
      <c r="N144" s="107"/>
      <c r="O144" s="107"/>
      <c r="P144" s="107"/>
      <c r="Q144" s="107"/>
      <c r="R144" s="107"/>
      <c r="S144" s="107"/>
      <c r="T144" s="107"/>
      <c r="U144" s="108"/>
      <c r="V144" s="108"/>
      <c r="W144" s="108"/>
      <c r="X144" s="108"/>
      <c r="Y144" s="108"/>
      <c r="Z144" s="108"/>
      <c r="AA144" s="108"/>
      <c r="AB144" s="108"/>
      <c r="AC144" s="108"/>
      <c r="AD144" s="108"/>
      <c r="AE144" s="108"/>
      <c r="AF144" s="108"/>
      <c r="AG144" s="108"/>
    </row>
    <row r="145" spans="1:33" ht="12" customHeight="1">
      <c r="A145" s="107"/>
      <c r="B145" s="107"/>
      <c r="C145" s="107"/>
      <c r="D145" s="107"/>
      <c r="E145" s="107"/>
      <c r="F145" s="107"/>
      <c r="G145" s="107"/>
      <c r="H145" s="107"/>
      <c r="I145" s="107"/>
      <c r="J145" s="107"/>
      <c r="K145" s="107"/>
      <c r="L145" s="107"/>
      <c r="M145" s="107"/>
      <c r="N145" s="107"/>
      <c r="O145" s="107"/>
      <c r="P145" s="107"/>
      <c r="Q145" s="107"/>
      <c r="R145" s="107"/>
      <c r="S145" s="107"/>
      <c r="T145" s="107"/>
      <c r="U145" s="108"/>
      <c r="V145" s="108"/>
      <c r="W145" s="108"/>
      <c r="X145" s="108"/>
      <c r="Y145" s="108"/>
      <c r="Z145" s="108"/>
      <c r="AA145" s="108"/>
      <c r="AB145" s="108"/>
      <c r="AC145" s="108"/>
      <c r="AD145" s="108"/>
      <c r="AE145" s="108"/>
      <c r="AF145" s="108"/>
      <c r="AG145" s="108"/>
    </row>
    <row r="146" spans="1:33" ht="12" customHeight="1">
      <c r="A146" s="107"/>
      <c r="B146" s="107"/>
      <c r="C146" s="107"/>
      <c r="D146" s="107"/>
      <c r="E146" s="107"/>
      <c r="F146" s="107"/>
      <c r="G146" s="107"/>
      <c r="H146" s="107"/>
      <c r="I146" s="107"/>
      <c r="J146" s="107"/>
      <c r="K146" s="107"/>
      <c r="L146" s="107"/>
      <c r="M146" s="107"/>
      <c r="N146" s="107"/>
      <c r="O146" s="107"/>
      <c r="P146" s="107"/>
      <c r="Q146" s="107"/>
      <c r="R146" s="107"/>
      <c r="S146" s="107"/>
      <c r="T146" s="107"/>
      <c r="U146" s="108"/>
      <c r="V146" s="108"/>
      <c r="W146" s="108"/>
      <c r="X146" s="108"/>
      <c r="Y146" s="108"/>
      <c r="Z146" s="108"/>
      <c r="AA146" s="108"/>
      <c r="AB146" s="108"/>
      <c r="AC146" s="108"/>
      <c r="AD146" s="108"/>
      <c r="AE146" s="108"/>
      <c r="AF146" s="108"/>
      <c r="AG146" s="108"/>
    </row>
    <row r="147" spans="1:33" ht="12" customHeight="1">
      <c r="A147" s="107"/>
      <c r="B147" s="107"/>
      <c r="C147" s="107"/>
      <c r="D147" s="107"/>
      <c r="E147" s="107"/>
      <c r="F147" s="107"/>
      <c r="G147" s="107"/>
      <c r="H147" s="107"/>
      <c r="I147" s="107"/>
      <c r="J147" s="107"/>
      <c r="K147" s="107"/>
      <c r="L147" s="107"/>
      <c r="M147" s="107"/>
      <c r="N147" s="107"/>
      <c r="O147" s="107"/>
      <c r="P147" s="107"/>
      <c r="Q147" s="107"/>
      <c r="R147" s="107"/>
      <c r="S147" s="107"/>
      <c r="T147" s="107"/>
      <c r="U147" s="108"/>
      <c r="V147" s="108"/>
      <c r="W147" s="108"/>
      <c r="X147" s="108"/>
      <c r="Y147" s="108"/>
      <c r="Z147" s="108"/>
      <c r="AA147" s="108"/>
      <c r="AB147" s="108"/>
      <c r="AC147" s="108"/>
      <c r="AD147" s="108"/>
      <c r="AE147" s="108"/>
      <c r="AF147" s="108"/>
      <c r="AG147" s="108"/>
    </row>
    <row r="148" spans="1:33" ht="12" customHeight="1">
      <c r="A148" s="107"/>
      <c r="B148" s="107"/>
      <c r="C148" s="107"/>
      <c r="D148" s="107"/>
      <c r="E148" s="107"/>
      <c r="F148" s="107"/>
      <c r="G148" s="107"/>
      <c r="H148" s="107"/>
      <c r="I148" s="107"/>
      <c r="J148" s="107"/>
      <c r="K148" s="107"/>
      <c r="L148" s="107"/>
      <c r="M148" s="107"/>
      <c r="N148" s="107"/>
      <c r="O148" s="107"/>
      <c r="P148" s="107"/>
      <c r="Q148" s="107"/>
      <c r="R148" s="107"/>
      <c r="S148" s="107"/>
      <c r="T148" s="107"/>
      <c r="U148" s="108"/>
      <c r="V148" s="108"/>
      <c r="W148" s="108"/>
      <c r="X148" s="108"/>
      <c r="Y148" s="108"/>
      <c r="Z148" s="108"/>
      <c r="AA148" s="108"/>
      <c r="AB148" s="108"/>
      <c r="AC148" s="108"/>
      <c r="AD148" s="108"/>
      <c r="AE148" s="108"/>
      <c r="AF148" s="108"/>
      <c r="AG148" s="108"/>
    </row>
    <row r="149" spans="1:33" ht="12" customHeight="1">
      <c r="A149" s="107"/>
      <c r="B149" s="107"/>
      <c r="C149" s="107"/>
      <c r="D149" s="107"/>
      <c r="E149" s="107"/>
      <c r="F149" s="107"/>
      <c r="G149" s="107"/>
      <c r="H149" s="107"/>
      <c r="I149" s="107"/>
      <c r="J149" s="107"/>
      <c r="K149" s="107"/>
      <c r="L149" s="107"/>
      <c r="M149" s="107"/>
      <c r="N149" s="107"/>
      <c r="O149" s="107"/>
      <c r="P149" s="107"/>
      <c r="Q149" s="107"/>
      <c r="R149" s="107"/>
      <c r="S149" s="107"/>
      <c r="T149" s="107"/>
      <c r="U149" s="108"/>
      <c r="V149" s="108"/>
      <c r="W149" s="108"/>
      <c r="X149" s="108"/>
      <c r="Y149" s="108"/>
      <c r="Z149" s="108"/>
      <c r="AA149" s="108"/>
      <c r="AB149" s="108"/>
      <c r="AC149" s="108"/>
      <c r="AD149" s="108"/>
      <c r="AE149" s="108"/>
      <c r="AF149" s="108"/>
      <c r="AG149" s="108"/>
    </row>
    <row r="150" spans="1:33" ht="12" customHeight="1">
      <c r="A150" s="107"/>
      <c r="B150" s="107"/>
      <c r="C150" s="107"/>
      <c r="D150" s="107"/>
      <c r="E150" s="107"/>
      <c r="F150" s="107"/>
      <c r="G150" s="107"/>
      <c r="H150" s="107"/>
      <c r="I150" s="107"/>
      <c r="J150" s="107"/>
      <c r="K150" s="107"/>
      <c r="L150" s="107"/>
      <c r="M150" s="107"/>
      <c r="N150" s="107"/>
      <c r="O150" s="107"/>
      <c r="P150" s="107"/>
      <c r="Q150" s="107"/>
      <c r="R150" s="107"/>
      <c r="S150" s="107"/>
      <c r="T150" s="107"/>
      <c r="U150" s="108"/>
      <c r="V150" s="108"/>
      <c r="W150" s="108"/>
      <c r="X150" s="108"/>
      <c r="Y150" s="108"/>
      <c r="Z150" s="108"/>
      <c r="AA150" s="108"/>
      <c r="AB150" s="108"/>
      <c r="AC150" s="108"/>
      <c r="AD150" s="108"/>
      <c r="AE150" s="108"/>
      <c r="AF150" s="108"/>
      <c r="AG150" s="108"/>
    </row>
    <row r="151" spans="1:33" ht="12" customHeight="1">
      <c r="A151" s="107"/>
      <c r="B151" s="107"/>
      <c r="C151" s="107"/>
      <c r="D151" s="107"/>
      <c r="E151" s="107"/>
      <c r="F151" s="107"/>
      <c r="G151" s="107"/>
      <c r="H151" s="107"/>
      <c r="I151" s="107"/>
      <c r="J151" s="107"/>
      <c r="K151" s="107"/>
      <c r="L151" s="107"/>
      <c r="M151" s="107"/>
      <c r="N151" s="107"/>
      <c r="O151" s="107"/>
      <c r="P151" s="107"/>
      <c r="Q151" s="107"/>
      <c r="R151" s="107"/>
      <c r="S151" s="107"/>
      <c r="T151" s="107"/>
      <c r="U151" s="108"/>
      <c r="V151" s="108"/>
      <c r="W151" s="108"/>
      <c r="X151" s="108"/>
      <c r="Y151" s="108"/>
      <c r="Z151" s="108"/>
      <c r="AA151" s="108"/>
      <c r="AB151" s="108"/>
      <c r="AC151" s="108"/>
      <c r="AD151" s="108"/>
      <c r="AE151" s="108"/>
      <c r="AF151" s="108"/>
      <c r="AG151" s="108"/>
    </row>
    <row r="152" spans="1:33" ht="12" customHeight="1">
      <c r="A152" s="107"/>
      <c r="B152" s="107"/>
      <c r="C152" s="107"/>
      <c r="D152" s="107"/>
      <c r="E152" s="107"/>
      <c r="F152" s="107"/>
      <c r="G152" s="107"/>
      <c r="H152" s="107"/>
      <c r="I152" s="107"/>
      <c r="J152" s="107"/>
      <c r="K152" s="107"/>
      <c r="L152" s="107"/>
      <c r="M152" s="107"/>
      <c r="N152" s="107"/>
      <c r="O152" s="107"/>
      <c r="P152" s="107"/>
      <c r="Q152" s="107"/>
      <c r="R152" s="107"/>
      <c r="S152" s="107"/>
      <c r="T152" s="107"/>
      <c r="U152" s="108"/>
      <c r="V152" s="108"/>
      <c r="W152" s="108"/>
      <c r="X152" s="108"/>
      <c r="Y152" s="108"/>
      <c r="Z152" s="108"/>
      <c r="AA152" s="108"/>
      <c r="AB152" s="108"/>
      <c r="AC152" s="108"/>
      <c r="AD152" s="108"/>
      <c r="AE152" s="108"/>
      <c r="AF152" s="108"/>
      <c r="AG152" s="108"/>
    </row>
    <row r="153" spans="1:33" ht="12" customHeight="1">
      <c r="A153" s="107"/>
      <c r="B153" s="107"/>
      <c r="C153" s="107"/>
      <c r="D153" s="107"/>
      <c r="E153" s="107"/>
      <c r="F153" s="107"/>
      <c r="G153" s="107"/>
      <c r="H153" s="107"/>
      <c r="I153" s="107"/>
      <c r="J153" s="107"/>
      <c r="K153" s="107"/>
      <c r="L153" s="107"/>
      <c r="M153" s="107"/>
      <c r="N153" s="107"/>
      <c r="O153" s="107"/>
      <c r="P153" s="107"/>
      <c r="Q153" s="107"/>
      <c r="R153" s="107"/>
      <c r="S153" s="107"/>
      <c r="T153" s="107"/>
      <c r="U153" s="108"/>
      <c r="V153" s="108"/>
      <c r="W153" s="108"/>
      <c r="X153" s="108"/>
      <c r="Y153" s="108"/>
      <c r="Z153" s="108"/>
      <c r="AA153" s="108"/>
      <c r="AB153" s="108"/>
      <c r="AC153" s="108"/>
      <c r="AD153" s="108"/>
      <c r="AE153" s="108"/>
      <c r="AF153" s="108"/>
      <c r="AG153" s="108"/>
    </row>
    <row r="154" spans="1:33" ht="12" customHeight="1">
      <c r="A154" s="107"/>
      <c r="B154" s="107"/>
      <c r="C154" s="107"/>
      <c r="D154" s="107"/>
      <c r="E154" s="107"/>
      <c r="F154" s="107"/>
      <c r="G154" s="107"/>
      <c r="H154" s="107"/>
      <c r="I154" s="107"/>
      <c r="J154" s="107"/>
      <c r="K154" s="107"/>
      <c r="L154" s="107"/>
      <c r="M154" s="107"/>
      <c r="N154" s="107"/>
      <c r="O154" s="107"/>
      <c r="P154" s="107"/>
      <c r="Q154" s="107"/>
      <c r="R154" s="107"/>
      <c r="S154" s="107"/>
      <c r="T154" s="107"/>
      <c r="U154" s="108"/>
      <c r="V154" s="108"/>
      <c r="W154" s="108"/>
      <c r="X154" s="108"/>
      <c r="Y154" s="108"/>
      <c r="Z154" s="108"/>
      <c r="AA154" s="108"/>
      <c r="AB154" s="108"/>
      <c r="AC154" s="108"/>
      <c r="AD154" s="108"/>
      <c r="AE154" s="108"/>
      <c r="AF154" s="108"/>
      <c r="AG154" s="108"/>
    </row>
    <row r="155" spans="1:33" ht="12" customHeight="1">
      <c r="A155" s="107"/>
      <c r="B155" s="107"/>
      <c r="C155" s="107"/>
      <c r="D155" s="107"/>
      <c r="E155" s="107"/>
      <c r="F155" s="107"/>
      <c r="G155" s="107"/>
      <c r="H155" s="107"/>
      <c r="I155" s="107"/>
      <c r="J155" s="107"/>
      <c r="K155" s="107"/>
      <c r="L155" s="107"/>
      <c r="M155" s="107"/>
      <c r="N155" s="107"/>
      <c r="O155" s="107"/>
      <c r="P155" s="107"/>
      <c r="Q155" s="107"/>
      <c r="R155" s="107"/>
      <c r="S155" s="107"/>
      <c r="T155" s="107"/>
      <c r="U155" s="108"/>
      <c r="V155" s="108"/>
      <c r="W155" s="108"/>
      <c r="X155" s="108"/>
      <c r="Y155" s="108"/>
      <c r="Z155" s="108"/>
      <c r="AA155" s="108"/>
      <c r="AB155" s="108"/>
      <c r="AC155" s="108"/>
      <c r="AD155" s="108"/>
      <c r="AE155" s="108"/>
      <c r="AF155" s="108"/>
      <c r="AG155" s="108"/>
    </row>
    <row r="156" spans="1:33" ht="12" customHeight="1">
      <c r="A156" s="107"/>
      <c r="B156" s="107"/>
      <c r="C156" s="107"/>
      <c r="D156" s="107"/>
      <c r="E156" s="107"/>
      <c r="F156" s="107"/>
      <c r="G156" s="107"/>
      <c r="H156" s="107"/>
      <c r="I156" s="107"/>
      <c r="J156" s="107"/>
      <c r="K156" s="107"/>
      <c r="L156" s="107"/>
      <c r="M156" s="107"/>
      <c r="N156" s="107"/>
      <c r="O156" s="107"/>
      <c r="P156" s="107"/>
      <c r="Q156" s="107"/>
      <c r="R156" s="107"/>
      <c r="S156" s="107"/>
      <c r="T156" s="107"/>
      <c r="U156" s="108"/>
      <c r="V156" s="108"/>
      <c r="W156" s="108"/>
      <c r="X156" s="108"/>
      <c r="Y156" s="108"/>
      <c r="Z156" s="108"/>
      <c r="AA156" s="108"/>
      <c r="AB156" s="108"/>
      <c r="AC156" s="108"/>
      <c r="AD156" s="108"/>
      <c r="AE156" s="108"/>
      <c r="AF156" s="108"/>
      <c r="AG156" s="108"/>
    </row>
    <row r="157" spans="1:33" ht="12" customHeight="1">
      <c r="A157" s="107"/>
      <c r="B157" s="107"/>
      <c r="C157" s="107"/>
      <c r="D157" s="107"/>
      <c r="E157" s="107"/>
      <c r="F157" s="107"/>
      <c r="G157" s="107"/>
      <c r="H157" s="107"/>
      <c r="I157" s="107"/>
      <c r="J157" s="107"/>
      <c r="K157" s="107"/>
      <c r="L157" s="107"/>
      <c r="M157" s="107"/>
      <c r="N157" s="107"/>
      <c r="O157" s="107"/>
      <c r="P157" s="107"/>
      <c r="Q157" s="107"/>
      <c r="R157" s="107"/>
      <c r="S157" s="107"/>
      <c r="T157" s="107"/>
      <c r="U157" s="108"/>
      <c r="V157" s="108"/>
      <c r="W157" s="108"/>
      <c r="X157" s="108"/>
      <c r="Y157" s="108"/>
      <c r="Z157" s="108"/>
      <c r="AA157" s="108"/>
      <c r="AB157" s="108"/>
      <c r="AC157" s="108"/>
      <c r="AD157" s="108"/>
      <c r="AE157" s="108"/>
      <c r="AF157" s="108"/>
      <c r="AG157" s="108"/>
    </row>
    <row r="158" spans="1:33" ht="12" customHeight="1">
      <c r="A158" s="107"/>
      <c r="B158" s="107"/>
      <c r="C158" s="107"/>
      <c r="D158" s="107"/>
      <c r="E158" s="107"/>
      <c r="F158" s="107"/>
      <c r="G158" s="107"/>
      <c r="H158" s="107"/>
      <c r="I158" s="107"/>
      <c r="J158" s="107"/>
      <c r="K158" s="107"/>
      <c r="L158" s="107"/>
      <c r="M158" s="107"/>
      <c r="N158" s="107"/>
      <c r="O158" s="107"/>
      <c r="P158" s="107"/>
      <c r="Q158" s="107"/>
      <c r="R158" s="107"/>
      <c r="S158" s="107"/>
      <c r="T158" s="107"/>
      <c r="U158" s="108"/>
      <c r="V158" s="108"/>
      <c r="W158" s="108"/>
      <c r="X158" s="108"/>
      <c r="Y158" s="108"/>
      <c r="Z158" s="108"/>
      <c r="AA158" s="108"/>
      <c r="AB158" s="108"/>
      <c r="AC158" s="108"/>
      <c r="AD158" s="108"/>
      <c r="AE158" s="108"/>
      <c r="AF158" s="108"/>
      <c r="AG158" s="108"/>
    </row>
    <row r="159" spans="1:33" ht="12" customHeight="1">
      <c r="A159" s="107"/>
      <c r="B159" s="107"/>
      <c r="C159" s="107"/>
      <c r="D159" s="107"/>
      <c r="E159" s="107"/>
      <c r="F159" s="107"/>
      <c r="G159" s="107"/>
      <c r="H159" s="107"/>
      <c r="I159" s="107"/>
      <c r="J159" s="107"/>
      <c r="K159" s="107"/>
      <c r="L159" s="107"/>
      <c r="M159" s="107"/>
      <c r="N159" s="107"/>
      <c r="O159" s="107"/>
      <c r="P159" s="107"/>
      <c r="Q159" s="107"/>
      <c r="R159" s="107"/>
      <c r="S159" s="107"/>
      <c r="T159" s="107"/>
      <c r="U159" s="108"/>
      <c r="V159" s="108"/>
      <c r="W159" s="108"/>
      <c r="X159" s="108"/>
      <c r="Y159" s="108"/>
      <c r="Z159" s="108"/>
      <c r="AA159" s="108"/>
      <c r="AB159" s="108"/>
      <c r="AC159" s="108"/>
      <c r="AD159" s="108"/>
      <c r="AE159" s="108"/>
      <c r="AF159" s="108"/>
      <c r="AG159" s="108"/>
    </row>
    <row r="160" spans="1:33" ht="12" customHeight="1">
      <c r="A160" s="107"/>
      <c r="B160" s="107"/>
      <c r="C160" s="107"/>
      <c r="D160" s="107"/>
      <c r="E160" s="107"/>
      <c r="F160" s="107"/>
      <c r="G160" s="107"/>
      <c r="H160" s="107"/>
      <c r="I160" s="107"/>
      <c r="J160" s="107"/>
      <c r="K160" s="107"/>
      <c r="L160" s="107"/>
      <c r="M160" s="107"/>
      <c r="N160" s="107"/>
      <c r="O160" s="107"/>
      <c r="P160" s="107"/>
      <c r="Q160" s="107"/>
      <c r="R160" s="107"/>
      <c r="S160" s="107"/>
      <c r="T160" s="107"/>
      <c r="U160" s="108"/>
      <c r="V160" s="108"/>
      <c r="W160" s="108"/>
      <c r="X160" s="108"/>
      <c r="Y160" s="108"/>
      <c r="Z160" s="108"/>
      <c r="AA160" s="108"/>
      <c r="AB160" s="108"/>
      <c r="AC160" s="108"/>
      <c r="AD160" s="108"/>
      <c r="AE160" s="108"/>
      <c r="AF160" s="108"/>
      <c r="AG160" s="108"/>
    </row>
    <row r="161" spans="1:33" ht="12" customHeight="1">
      <c r="A161" s="107"/>
      <c r="B161" s="107"/>
      <c r="C161" s="107"/>
      <c r="D161" s="107"/>
      <c r="E161" s="107"/>
      <c r="F161" s="107"/>
      <c r="G161" s="107"/>
      <c r="H161" s="107"/>
      <c r="I161" s="107"/>
      <c r="J161" s="107"/>
      <c r="K161" s="107"/>
      <c r="L161" s="107"/>
      <c r="M161" s="107"/>
      <c r="N161" s="107"/>
      <c r="O161" s="107"/>
      <c r="P161" s="107"/>
      <c r="Q161" s="107"/>
      <c r="R161" s="107"/>
      <c r="S161" s="107"/>
      <c r="T161" s="107"/>
      <c r="U161" s="108"/>
      <c r="V161" s="108"/>
      <c r="W161" s="108"/>
      <c r="X161" s="108"/>
      <c r="Y161" s="108"/>
      <c r="Z161" s="108"/>
      <c r="AA161" s="108"/>
      <c r="AB161" s="108"/>
      <c r="AC161" s="108"/>
      <c r="AD161" s="108"/>
      <c r="AE161" s="108"/>
      <c r="AF161" s="108"/>
      <c r="AG161" s="108"/>
    </row>
    <row r="162" spans="1:33" ht="12" customHeight="1">
      <c r="A162" s="107"/>
      <c r="B162" s="107"/>
      <c r="C162" s="107"/>
      <c r="D162" s="107"/>
      <c r="E162" s="107"/>
      <c r="F162" s="107"/>
      <c r="G162" s="107"/>
      <c r="H162" s="107"/>
      <c r="I162" s="107"/>
      <c r="J162" s="107"/>
      <c r="K162" s="107"/>
      <c r="L162" s="107"/>
      <c r="M162" s="107"/>
      <c r="N162" s="107"/>
      <c r="O162" s="107"/>
      <c r="P162" s="107"/>
      <c r="Q162" s="107"/>
      <c r="R162" s="107"/>
      <c r="S162" s="107"/>
      <c r="T162" s="107"/>
      <c r="U162" s="108"/>
      <c r="V162" s="108"/>
      <c r="W162" s="108"/>
      <c r="X162" s="108"/>
      <c r="Y162" s="108"/>
      <c r="Z162" s="108"/>
      <c r="AA162" s="108"/>
      <c r="AB162" s="108"/>
      <c r="AC162" s="108"/>
      <c r="AD162" s="108"/>
      <c r="AE162" s="108"/>
      <c r="AF162" s="108"/>
      <c r="AG162" s="108"/>
    </row>
    <row r="163" spans="1:33" ht="12" customHeight="1">
      <c r="A163" s="107"/>
      <c r="B163" s="107"/>
      <c r="C163" s="107"/>
      <c r="D163" s="107"/>
      <c r="E163" s="107"/>
      <c r="F163" s="107"/>
      <c r="G163" s="107"/>
      <c r="H163" s="107"/>
      <c r="I163" s="107"/>
      <c r="J163" s="107"/>
      <c r="K163" s="107"/>
      <c r="L163" s="107"/>
      <c r="M163" s="107"/>
      <c r="N163" s="107"/>
      <c r="O163" s="107"/>
      <c r="P163" s="107"/>
      <c r="Q163" s="107"/>
      <c r="R163" s="107"/>
      <c r="S163" s="107"/>
      <c r="T163" s="107"/>
      <c r="U163" s="108"/>
      <c r="V163" s="108"/>
      <c r="W163" s="108"/>
      <c r="X163" s="108"/>
      <c r="Y163" s="108"/>
      <c r="Z163" s="108"/>
      <c r="AA163" s="108"/>
      <c r="AB163" s="108"/>
      <c r="AC163" s="108"/>
      <c r="AD163" s="108"/>
      <c r="AE163" s="108"/>
      <c r="AF163" s="108"/>
      <c r="AG163" s="108"/>
    </row>
    <row r="164" spans="1:33" ht="12" customHeight="1">
      <c r="A164" s="107"/>
      <c r="B164" s="107"/>
      <c r="C164" s="107"/>
      <c r="D164" s="107"/>
      <c r="E164" s="107"/>
      <c r="F164" s="107"/>
      <c r="G164" s="107"/>
      <c r="H164" s="107"/>
      <c r="I164" s="107"/>
      <c r="J164" s="107"/>
      <c r="K164" s="107"/>
      <c r="L164" s="107"/>
      <c r="M164" s="107"/>
      <c r="N164" s="107"/>
      <c r="O164" s="107"/>
      <c r="P164" s="107"/>
      <c r="Q164" s="107"/>
      <c r="R164" s="107"/>
      <c r="S164" s="107"/>
      <c r="T164" s="107"/>
      <c r="U164" s="108"/>
      <c r="V164" s="108"/>
      <c r="W164" s="108"/>
      <c r="X164" s="108"/>
      <c r="Y164" s="108"/>
      <c r="Z164" s="108"/>
      <c r="AA164" s="108"/>
      <c r="AB164" s="108"/>
      <c r="AC164" s="108"/>
      <c r="AD164" s="108"/>
      <c r="AE164" s="108"/>
      <c r="AF164" s="108"/>
      <c r="AG164" s="108"/>
    </row>
    <row r="165" spans="1:33" ht="12" customHeight="1">
      <c r="A165" s="107"/>
      <c r="B165" s="107"/>
      <c r="C165" s="107"/>
      <c r="D165" s="107"/>
      <c r="E165" s="107"/>
      <c r="F165" s="107"/>
      <c r="G165" s="107"/>
      <c r="H165" s="107"/>
      <c r="I165" s="107"/>
      <c r="J165" s="107"/>
      <c r="K165" s="107"/>
      <c r="L165" s="107"/>
      <c r="M165" s="107"/>
      <c r="N165" s="107"/>
      <c r="O165" s="107"/>
      <c r="P165" s="107"/>
      <c r="Q165" s="107"/>
      <c r="R165" s="107"/>
      <c r="S165" s="107"/>
      <c r="T165" s="107"/>
      <c r="U165" s="108"/>
      <c r="V165" s="108"/>
      <c r="W165" s="108"/>
      <c r="X165" s="108"/>
      <c r="Y165" s="108"/>
      <c r="Z165" s="108"/>
      <c r="AA165" s="108"/>
      <c r="AB165" s="108"/>
      <c r="AC165" s="108"/>
      <c r="AD165" s="108"/>
      <c r="AE165" s="108"/>
      <c r="AF165" s="108"/>
      <c r="AG165" s="108"/>
    </row>
    <row r="166" spans="1:33" ht="12" customHeight="1">
      <c r="A166" s="107"/>
      <c r="B166" s="107"/>
      <c r="C166" s="107"/>
      <c r="D166" s="107"/>
      <c r="E166" s="107"/>
      <c r="F166" s="107"/>
      <c r="G166" s="107"/>
      <c r="H166" s="107"/>
      <c r="I166" s="107"/>
      <c r="J166" s="107"/>
      <c r="K166" s="107"/>
      <c r="L166" s="107"/>
      <c r="M166" s="107"/>
      <c r="N166" s="107"/>
      <c r="O166" s="107"/>
      <c r="P166" s="107"/>
      <c r="Q166" s="107"/>
      <c r="R166" s="107"/>
      <c r="S166" s="107"/>
      <c r="T166" s="107"/>
      <c r="U166" s="108"/>
      <c r="V166" s="108"/>
      <c r="W166" s="108"/>
      <c r="X166" s="108"/>
      <c r="Y166" s="108"/>
      <c r="Z166" s="108"/>
      <c r="AA166" s="108"/>
      <c r="AB166" s="108"/>
      <c r="AC166" s="108"/>
      <c r="AD166" s="108"/>
      <c r="AE166" s="108"/>
      <c r="AF166" s="108"/>
      <c r="AG166" s="108"/>
    </row>
    <row r="167" spans="1:33" ht="12" customHeight="1">
      <c r="A167" s="107"/>
      <c r="B167" s="107"/>
      <c r="C167" s="107"/>
      <c r="D167" s="107"/>
      <c r="E167" s="107"/>
      <c r="F167" s="107"/>
      <c r="G167" s="107"/>
      <c r="H167" s="107"/>
      <c r="I167" s="107"/>
      <c r="J167" s="107"/>
      <c r="K167" s="107"/>
      <c r="L167" s="107"/>
      <c r="M167" s="107"/>
      <c r="N167" s="107"/>
      <c r="O167" s="107"/>
      <c r="P167" s="107"/>
      <c r="Q167" s="107"/>
      <c r="R167" s="107"/>
      <c r="S167" s="107"/>
      <c r="T167" s="107"/>
      <c r="U167" s="108"/>
      <c r="V167" s="108"/>
      <c r="W167" s="108"/>
      <c r="X167" s="108"/>
      <c r="Y167" s="108"/>
      <c r="Z167" s="108"/>
      <c r="AA167" s="108"/>
      <c r="AB167" s="108"/>
      <c r="AC167" s="108"/>
      <c r="AD167" s="108"/>
      <c r="AE167" s="108"/>
      <c r="AF167" s="108"/>
      <c r="AG167" s="108"/>
    </row>
    <row r="168" spans="1:33" ht="12" customHeight="1">
      <c r="A168" s="107"/>
      <c r="B168" s="107"/>
      <c r="C168" s="107"/>
      <c r="D168" s="107"/>
      <c r="E168" s="107"/>
      <c r="F168" s="107"/>
      <c r="G168" s="107"/>
      <c r="H168" s="107"/>
      <c r="I168" s="107"/>
      <c r="J168" s="107"/>
      <c r="K168" s="107"/>
      <c r="L168" s="107"/>
      <c r="M168" s="107"/>
      <c r="N168" s="107"/>
      <c r="O168" s="107"/>
      <c r="P168" s="107"/>
      <c r="Q168" s="107"/>
      <c r="R168" s="107"/>
      <c r="S168" s="107"/>
      <c r="T168" s="107"/>
      <c r="U168" s="108"/>
      <c r="V168" s="108"/>
      <c r="W168" s="108"/>
      <c r="X168" s="108"/>
      <c r="Y168" s="108"/>
      <c r="Z168" s="108"/>
      <c r="AA168" s="108"/>
      <c r="AB168" s="108"/>
      <c r="AC168" s="108"/>
      <c r="AD168" s="108"/>
      <c r="AE168" s="108"/>
      <c r="AF168" s="108"/>
      <c r="AG168" s="108"/>
    </row>
    <row r="169" spans="1:33" ht="12" customHeight="1">
      <c r="A169" s="107"/>
      <c r="B169" s="107"/>
      <c r="C169" s="107"/>
      <c r="D169" s="107"/>
      <c r="E169" s="107"/>
      <c r="F169" s="107"/>
      <c r="G169" s="107"/>
      <c r="H169" s="107"/>
      <c r="I169" s="107"/>
      <c r="J169" s="107"/>
      <c r="K169" s="107"/>
      <c r="L169" s="107"/>
      <c r="M169" s="107"/>
      <c r="N169" s="107"/>
      <c r="O169" s="107"/>
      <c r="P169" s="107"/>
      <c r="Q169" s="107"/>
      <c r="R169" s="107"/>
      <c r="S169" s="107"/>
      <c r="T169" s="107"/>
      <c r="U169" s="108"/>
      <c r="V169" s="108"/>
      <c r="W169" s="108"/>
      <c r="X169" s="108"/>
      <c r="Y169" s="108"/>
      <c r="Z169" s="108"/>
      <c r="AA169" s="108"/>
      <c r="AB169" s="108"/>
      <c r="AC169" s="108"/>
      <c r="AD169" s="108"/>
      <c r="AE169" s="108"/>
      <c r="AF169" s="108"/>
      <c r="AG169" s="108"/>
    </row>
    <row r="170" spans="1:33" ht="12" customHeight="1">
      <c r="A170" s="107"/>
      <c r="B170" s="107"/>
      <c r="C170" s="107"/>
      <c r="D170" s="107"/>
      <c r="E170" s="107"/>
      <c r="F170" s="107"/>
      <c r="G170" s="107"/>
      <c r="H170" s="107"/>
      <c r="I170" s="107"/>
      <c r="J170" s="107"/>
      <c r="K170" s="107"/>
      <c r="L170" s="107"/>
      <c r="M170" s="107"/>
      <c r="N170" s="107"/>
      <c r="O170" s="107"/>
      <c r="P170" s="107"/>
      <c r="Q170" s="107"/>
      <c r="R170" s="107"/>
      <c r="S170" s="107"/>
      <c r="T170" s="107"/>
      <c r="U170" s="108"/>
      <c r="V170" s="108"/>
      <c r="W170" s="108"/>
      <c r="X170" s="108"/>
      <c r="Y170" s="108"/>
      <c r="Z170" s="108"/>
      <c r="AA170" s="108"/>
      <c r="AB170" s="108"/>
      <c r="AC170" s="108"/>
      <c r="AD170" s="108"/>
      <c r="AE170" s="108"/>
      <c r="AF170" s="108"/>
      <c r="AG170" s="108"/>
    </row>
    <row r="171" spans="1:33" ht="12" customHeight="1">
      <c r="A171" s="107"/>
      <c r="B171" s="107"/>
      <c r="C171" s="107"/>
      <c r="D171" s="107"/>
      <c r="E171" s="107"/>
      <c r="F171" s="107"/>
      <c r="G171" s="107"/>
      <c r="H171" s="107"/>
      <c r="I171" s="107"/>
      <c r="J171" s="107"/>
      <c r="K171" s="107"/>
      <c r="L171" s="107"/>
      <c r="M171" s="107"/>
      <c r="N171" s="107"/>
      <c r="O171" s="107"/>
      <c r="P171" s="107"/>
      <c r="Q171" s="107"/>
      <c r="R171" s="107"/>
      <c r="S171" s="107"/>
      <c r="T171" s="107"/>
      <c r="U171" s="108"/>
      <c r="V171" s="108"/>
      <c r="W171" s="108"/>
      <c r="X171" s="108"/>
      <c r="Y171" s="108"/>
      <c r="Z171" s="108"/>
      <c r="AA171" s="108"/>
      <c r="AB171" s="108"/>
      <c r="AC171" s="108"/>
      <c r="AD171" s="108"/>
      <c r="AE171" s="108"/>
      <c r="AF171" s="108"/>
      <c r="AG171" s="108"/>
    </row>
    <row r="172" spans="1:33" ht="12" customHeight="1">
      <c r="A172" s="107"/>
      <c r="B172" s="107"/>
      <c r="C172" s="107"/>
      <c r="D172" s="107"/>
      <c r="E172" s="107"/>
      <c r="F172" s="107"/>
      <c r="G172" s="107"/>
      <c r="H172" s="107"/>
      <c r="I172" s="107"/>
      <c r="J172" s="107"/>
      <c r="K172" s="107"/>
      <c r="L172" s="107"/>
      <c r="M172" s="107"/>
      <c r="N172" s="107"/>
      <c r="O172" s="107"/>
      <c r="P172" s="107"/>
      <c r="Q172" s="107"/>
      <c r="R172" s="107"/>
      <c r="S172" s="107"/>
      <c r="T172" s="107"/>
      <c r="U172" s="108"/>
      <c r="V172" s="108"/>
      <c r="W172" s="108"/>
      <c r="X172" s="108"/>
      <c r="Y172" s="108"/>
      <c r="Z172" s="108"/>
      <c r="AA172" s="108"/>
      <c r="AB172" s="108"/>
      <c r="AC172" s="108"/>
      <c r="AD172" s="108"/>
      <c r="AE172" s="108"/>
      <c r="AF172" s="108"/>
      <c r="AG172" s="108"/>
    </row>
    <row r="173" spans="1:33" ht="12" customHeight="1">
      <c r="A173" s="107"/>
      <c r="B173" s="107"/>
      <c r="C173" s="107"/>
      <c r="D173" s="107"/>
      <c r="E173" s="107"/>
      <c r="F173" s="107"/>
      <c r="G173" s="107"/>
      <c r="H173" s="107"/>
      <c r="I173" s="107"/>
      <c r="J173" s="107"/>
      <c r="K173" s="107"/>
      <c r="L173" s="107"/>
      <c r="M173" s="107"/>
      <c r="N173" s="107"/>
      <c r="O173" s="107"/>
      <c r="P173" s="107"/>
      <c r="Q173" s="107"/>
      <c r="R173" s="107"/>
      <c r="S173" s="107"/>
      <c r="T173" s="107"/>
      <c r="U173" s="108"/>
      <c r="V173" s="108"/>
      <c r="W173" s="108"/>
      <c r="X173" s="108"/>
      <c r="Y173" s="108"/>
      <c r="Z173" s="108"/>
      <c r="AA173" s="108"/>
      <c r="AB173" s="108"/>
      <c r="AC173" s="108"/>
      <c r="AD173" s="108"/>
      <c r="AE173" s="108"/>
      <c r="AF173" s="108"/>
      <c r="AG173" s="108"/>
    </row>
    <row r="174" spans="1:33" ht="12" customHeight="1">
      <c r="A174" s="107"/>
      <c r="B174" s="107"/>
      <c r="C174" s="107"/>
      <c r="D174" s="107"/>
      <c r="E174" s="107"/>
      <c r="F174" s="107"/>
      <c r="G174" s="107"/>
      <c r="H174" s="107"/>
      <c r="I174" s="107"/>
      <c r="J174" s="107"/>
      <c r="K174" s="107"/>
      <c r="L174" s="107"/>
      <c r="M174" s="107"/>
      <c r="N174" s="107"/>
      <c r="O174" s="107"/>
      <c r="P174" s="107"/>
      <c r="Q174" s="107"/>
      <c r="R174" s="107"/>
      <c r="S174" s="107"/>
      <c r="T174" s="107"/>
      <c r="U174" s="108"/>
      <c r="V174" s="108"/>
      <c r="W174" s="108"/>
      <c r="X174" s="108"/>
      <c r="Y174" s="108"/>
      <c r="Z174" s="108"/>
      <c r="AA174" s="108"/>
      <c r="AB174" s="108"/>
      <c r="AC174" s="108"/>
      <c r="AD174" s="108"/>
      <c r="AE174" s="108"/>
      <c r="AF174" s="108"/>
      <c r="AG174" s="108"/>
    </row>
    <row r="175" spans="1:33" ht="12" customHeight="1">
      <c r="A175" s="107"/>
      <c r="B175" s="107"/>
      <c r="C175" s="107"/>
      <c r="D175" s="107"/>
      <c r="E175" s="107"/>
      <c r="F175" s="107"/>
      <c r="G175" s="107"/>
      <c r="H175" s="107"/>
      <c r="I175" s="107"/>
      <c r="J175" s="107"/>
      <c r="K175" s="107"/>
      <c r="L175" s="107"/>
      <c r="M175" s="107"/>
      <c r="N175" s="107"/>
      <c r="O175" s="107"/>
      <c r="P175" s="107"/>
      <c r="Q175" s="107"/>
      <c r="R175" s="107"/>
      <c r="S175" s="107"/>
      <c r="T175" s="107"/>
      <c r="U175" s="108"/>
      <c r="V175" s="108"/>
      <c r="W175" s="108"/>
      <c r="X175" s="108"/>
      <c r="Y175" s="108"/>
      <c r="Z175" s="108"/>
      <c r="AA175" s="108"/>
      <c r="AB175" s="108"/>
      <c r="AC175" s="108"/>
      <c r="AD175" s="108"/>
      <c r="AE175" s="108"/>
      <c r="AF175" s="108"/>
      <c r="AG175" s="108"/>
    </row>
    <row r="176" spans="1:33" ht="12" customHeight="1">
      <c r="A176" s="107"/>
      <c r="B176" s="107"/>
      <c r="C176" s="107"/>
      <c r="D176" s="107"/>
      <c r="E176" s="107"/>
      <c r="F176" s="107"/>
      <c r="G176" s="107"/>
      <c r="H176" s="107"/>
      <c r="I176" s="107"/>
      <c r="J176" s="107"/>
      <c r="K176" s="107"/>
      <c r="L176" s="107"/>
      <c r="M176" s="107"/>
      <c r="N176" s="107"/>
      <c r="O176" s="107"/>
      <c r="P176" s="107"/>
      <c r="Q176" s="107"/>
      <c r="R176" s="107"/>
      <c r="S176" s="107"/>
      <c r="T176" s="107"/>
      <c r="U176" s="108"/>
      <c r="V176" s="108"/>
      <c r="W176" s="108"/>
      <c r="X176" s="108"/>
      <c r="Y176" s="108"/>
      <c r="Z176" s="108"/>
      <c r="AA176" s="108"/>
      <c r="AB176" s="108"/>
      <c r="AC176" s="108"/>
      <c r="AD176" s="108"/>
      <c r="AE176" s="108"/>
      <c r="AF176" s="108"/>
      <c r="AG176" s="108"/>
    </row>
    <row r="177" spans="1:33" ht="12" customHeight="1">
      <c r="A177" s="107"/>
      <c r="B177" s="107"/>
      <c r="C177" s="107"/>
      <c r="D177" s="107"/>
      <c r="E177" s="107"/>
      <c r="F177" s="107"/>
      <c r="G177" s="107"/>
      <c r="H177" s="107"/>
      <c r="I177" s="107"/>
      <c r="J177" s="107"/>
      <c r="K177" s="107"/>
      <c r="L177" s="107"/>
      <c r="M177" s="107"/>
      <c r="N177" s="107"/>
      <c r="O177" s="107"/>
      <c r="P177" s="107"/>
      <c r="Q177" s="107"/>
      <c r="R177" s="107"/>
      <c r="S177" s="107"/>
      <c r="T177" s="107"/>
      <c r="U177" s="108"/>
      <c r="V177" s="108"/>
      <c r="W177" s="108"/>
      <c r="X177" s="108"/>
      <c r="Y177" s="108"/>
      <c r="Z177" s="108"/>
      <c r="AA177" s="108"/>
      <c r="AB177" s="108"/>
      <c r="AC177" s="108"/>
      <c r="AD177" s="108"/>
      <c r="AE177" s="108"/>
      <c r="AF177" s="108"/>
      <c r="AG177" s="108"/>
    </row>
    <row r="178" spans="1:33" ht="12" customHeight="1">
      <c r="A178" s="107"/>
      <c r="B178" s="107"/>
      <c r="C178" s="107"/>
      <c r="D178" s="107"/>
      <c r="E178" s="107"/>
      <c r="F178" s="107"/>
      <c r="G178" s="107"/>
      <c r="H178" s="107"/>
      <c r="I178" s="107"/>
      <c r="J178" s="107"/>
      <c r="K178" s="107"/>
      <c r="L178" s="107"/>
      <c r="M178" s="107"/>
      <c r="N178" s="107"/>
      <c r="O178" s="107"/>
      <c r="P178" s="107"/>
      <c r="Q178" s="107"/>
      <c r="R178" s="107"/>
      <c r="S178" s="107"/>
      <c r="T178" s="107"/>
      <c r="U178" s="108"/>
      <c r="V178" s="108"/>
      <c r="W178" s="108"/>
      <c r="X178" s="108"/>
      <c r="Y178" s="108"/>
      <c r="Z178" s="108"/>
      <c r="AA178" s="108"/>
      <c r="AB178" s="108"/>
      <c r="AC178" s="108"/>
      <c r="AD178" s="108"/>
      <c r="AE178" s="108"/>
      <c r="AF178" s="108"/>
      <c r="AG178" s="108"/>
    </row>
    <row r="179" spans="1:33" ht="12" customHeight="1">
      <c r="A179" s="107"/>
      <c r="B179" s="107"/>
      <c r="C179" s="107"/>
      <c r="D179" s="107"/>
      <c r="E179" s="107"/>
      <c r="F179" s="107"/>
      <c r="G179" s="107"/>
      <c r="H179" s="107"/>
      <c r="I179" s="107"/>
      <c r="J179" s="107"/>
      <c r="K179" s="107"/>
      <c r="L179" s="107"/>
      <c r="M179" s="107"/>
      <c r="N179" s="107"/>
      <c r="O179" s="107"/>
      <c r="P179" s="107"/>
      <c r="Q179" s="107"/>
      <c r="R179" s="107"/>
      <c r="S179" s="107"/>
      <c r="T179" s="107"/>
      <c r="U179" s="108"/>
      <c r="V179" s="108"/>
      <c r="W179" s="108"/>
      <c r="X179" s="108"/>
      <c r="Y179" s="108"/>
      <c r="Z179" s="108"/>
      <c r="AA179" s="108"/>
      <c r="AB179" s="108"/>
      <c r="AC179" s="108"/>
      <c r="AD179" s="108"/>
      <c r="AE179" s="108"/>
      <c r="AF179" s="108"/>
      <c r="AG179" s="108"/>
    </row>
    <row r="180" spans="1:33" ht="12" customHeight="1">
      <c r="A180" s="107"/>
      <c r="B180" s="107"/>
      <c r="C180" s="107"/>
      <c r="D180" s="107"/>
      <c r="E180" s="107"/>
      <c r="F180" s="107"/>
      <c r="G180" s="107"/>
      <c r="H180" s="107"/>
      <c r="I180" s="107"/>
      <c r="J180" s="107"/>
      <c r="K180" s="107"/>
      <c r="L180" s="107"/>
      <c r="M180" s="107"/>
      <c r="N180" s="107"/>
      <c r="O180" s="107"/>
      <c r="P180" s="107"/>
      <c r="Q180" s="107"/>
      <c r="R180" s="107"/>
      <c r="S180" s="107"/>
      <c r="T180" s="107"/>
      <c r="U180" s="108"/>
      <c r="V180" s="108"/>
      <c r="W180" s="108"/>
      <c r="X180" s="108"/>
      <c r="Y180" s="108"/>
      <c r="Z180" s="108"/>
      <c r="AA180" s="108"/>
      <c r="AB180" s="108"/>
      <c r="AC180" s="108"/>
      <c r="AD180" s="108"/>
      <c r="AE180" s="108"/>
      <c r="AF180" s="108"/>
      <c r="AG180" s="108"/>
    </row>
    <row r="181" spans="1:33" ht="12" customHeight="1">
      <c r="A181" s="107"/>
      <c r="B181" s="107"/>
      <c r="C181" s="107"/>
      <c r="D181" s="107"/>
      <c r="E181" s="107"/>
      <c r="F181" s="107"/>
      <c r="G181" s="107"/>
      <c r="H181" s="107"/>
      <c r="I181" s="107"/>
      <c r="J181" s="107"/>
      <c r="K181" s="107"/>
      <c r="L181" s="107"/>
      <c r="M181" s="107"/>
      <c r="N181" s="107"/>
      <c r="O181" s="107"/>
      <c r="P181" s="107"/>
      <c r="Q181" s="107"/>
      <c r="R181" s="107"/>
      <c r="S181" s="107"/>
      <c r="T181" s="107"/>
      <c r="U181" s="108"/>
      <c r="V181" s="108"/>
      <c r="W181" s="108"/>
      <c r="X181" s="108"/>
      <c r="Y181" s="108"/>
      <c r="Z181" s="108"/>
      <c r="AA181" s="108"/>
      <c r="AB181" s="108"/>
      <c r="AC181" s="108"/>
      <c r="AD181" s="108"/>
      <c r="AE181" s="108"/>
      <c r="AF181" s="108"/>
      <c r="AG181" s="108"/>
    </row>
    <row r="182" spans="1:33" ht="12" customHeight="1">
      <c r="A182" s="107"/>
      <c r="B182" s="107"/>
      <c r="C182" s="107"/>
      <c r="D182" s="107"/>
      <c r="E182" s="107"/>
      <c r="F182" s="107"/>
      <c r="G182" s="107"/>
      <c r="H182" s="107"/>
      <c r="I182" s="107"/>
      <c r="J182" s="107"/>
      <c r="K182" s="107"/>
      <c r="L182" s="107"/>
      <c r="M182" s="107"/>
      <c r="N182" s="107"/>
      <c r="O182" s="107"/>
      <c r="P182" s="107"/>
      <c r="Q182" s="107"/>
      <c r="R182" s="107"/>
      <c r="S182" s="107"/>
      <c r="T182" s="107"/>
      <c r="U182" s="108"/>
      <c r="V182" s="108"/>
      <c r="W182" s="108"/>
      <c r="X182" s="108"/>
      <c r="Y182" s="108"/>
      <c r="Z182" s="108"/>
      <c r="AA182" s="108"/>
      <c r="AB182" s="108"/>
      <c r="AC182" s="108"/>
      <c r="AD182" s="108"/>
      <c r="AE182" s="108"/>
      <c r="AF182" s="108"/>
      <c r="AG182" s="108"/>
    </row>
    <row r="183" spans="1:33" ht="12" customHeight="1">
      <c r="A183" s="107"/>
      <c r="B183" s="107"/>
      <c r="C183" s="107"/>
      <c r="D183" s="107"/>
      <c r="E183" s="107"/>
      <c r="F183" s="107"/>
      <c r="G183" s="107"/>
      <c r="H183" s="107"/>
      <c r="I183" s="107"/>
      <c r="J183" s="107"/>
      <c r="K183" s="107"/>
      <c r="L183" s="107"/>
      <c r="M183" s="107"/>
      <c r="N183" s="107"/>
      <c r="O183" s="107"/>
      <c r="P183" s="107"/>
      <c r="Q183" s="107"/>
      <c r="R183" s="107"/>
      <c r="S183" s="107"/>
      <c r="T183" s="107"/>
      <c r="U183" s="108"/>
      <c r="V183" s="108"/>
      <c r="W183" s="108"/>
      <c r="X183" s="108"/>
      <c r="Y183" s="108"/>
      <c r="Z183" s="108"/>
      <c r="AA183" s="108"/>
      <c r="AB183" s="108"/>
      <c r="AC183" s="108"/>
      <c r="AD183" s="108"/>
      <c r="AE183" s="108"/>
      <c r="AF183" s="108"/>
      <c r="AG183" s="108"/>
    </row>
    <row r="184" spans="1:33" ht="12" customHeight="1">
      <c r="A184" s="107"/>
      <c r="B184" s="107"/>
      <c r="C184" s="107"/>
      <c r="D184" s="107"/>
      <c r="E184" s="107"/>
      <c r="F184" s="107"/>
      <c r="G184" s="107"/>
      <c r="H184" s="107"/>
      <c r="I184" s="107"/>
      <c r="J184" s="107"/>
      <c r="K184" s="107"/>
      <c r="L184" s="107"/>
      <c r="M184" s="107"/>
      <c r="N184" s="107"/>
      <c r="O184" s="107"/>
      <c r="P184" s="107"/>
      <c r="Q184" s="107"/>
      <c r="R184" s="107"/>
      <c r="S184" s="107"/>
      <c r="T184" s="107"/>
      <c r="U184" s="108"/>
      <c r="V184" s="108"/>
      <c r="W184" s="108"/>
      <c r="X184" s="108"/>
      <c r="Y184" s="108"/>
      <c r="Z184" s="108"/>
      <c r="AA184" s="108"/>
      <c r="AB184" s="108"/>
      <c r="AC184" s="108"/>
      <c r="AD184" s="108"/>
      <c r="AE184" s="108"/>
      <c r="AF184" s="108"/>
      <c r="AG184" s="108"/>
    </row>
    <row r="185" spans="1:33" ht="12" customHeight="1">
      <c r="A185" s="107"/>
      <c r="B185" s="107"/>
      <c r="C185" s="107"/>
      <c r="D185" s="107"/>
      <c r="E185" s="107"/>
      <c r="F185" s="107"/>
      <c r="G185" s="107"/>
      <c r="H185" s="107"/>
      <c r="I185" s="107"/>
      <c r="J185" s="107"/>
      <c r="K185" s="107"/>
      <c r="L185" s="107"/>
      <c r="M185" s="107"/>
      <c r="N185" s="107"/>
      <c r="O185" s="107"/>
      <c r="P185" s="107"/>
      <c r="Q185" s="107"/>
      <c r="R185" s="107"/>
      <c r="S185" s="107"/>
      <c r="T185" s="107"/>
      <c r="U185" s="108"/>
      <c r="V185" s="108"/>
      <c r="W185" s="108"/>
      <c r="X185" s="108"/>
      <c r="Y185" s="108"/>
      <c r="Z185" s="108"/>
      <c r="AA185" s="108"/>
      <c r="AB185" s="108"/>
      <c r="AC185" s="108"/>
      <c r="AD185" s="108"/>
      <c r="AE185" s="108"/>
      <c r="AF185" s="108"/>
      <c r="AG185" s="108"/>
    </row>
    <row r="186" spans="1:33" ht="12" customHeight="1">
      <c r="A186" s="107"/>
      <c r="B186" s="107"/>
      <c r="C186" s="107"/>
      <c r="D186" s="107"/>
      <c r="E186" s="107"/>
      <c r="F186" s="107"/>
      <c r="G186" s="107"/>
      <c r="H186" s="107"/>
      <c r="I186" s="107"/>
      <c r="J186" s="107"/>
      <c r="K186" s="107"/>
      <c r="L186" s="107"/>
      <c r="M186" s="107"/>
      <c r="N186" s="107"/>
      <c r="O186" s="107"/>
      <c r="P186" s="107"/>
      <c r="Q186" s="107"/>
      <c r="R186" s="107"/>
      <c r="S186" s="107"/>
      <c r="T186" s="107"/>
      <c r="U186" s="108"/>
      <c r="V186" s="108"/>
      <c r="W186" s="108"/>
      <c r="X186" s="108"/>
      <c r="Y186" s="108"/>
      <c r="Z186" s="108"/>
      <c r="AA186" s="108"/>
      <c r="AB186" s="108"/>
      <c r="AC186" s="108"/>
      <c r="AD186" s="108"/>
      <c r="AE186" s="108"/>
      <c r="AF186" s="108"/>
      <c r="AG186" s="108"/>
    </row>
    <row r="187" spans="1:33" ht="12"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8"/>
      <c r="V187" s="108"/>
      <c r="W187" s="108"/>
      <c r="X187" s="108"/>
      <c r="Y187" s="108"/>
      <c r="Z187" s="108"/>
      <c r="AA187" s="108"/>
      <c r="AB187" s="108"/>
      <c r="AC187" s="108"/>
      <c r="AD187" s="108"/>
      <c r="AE187" s="108"/>
      <c r="AF187" s="108"/>
      <c r="AG187" s="108"/>
    </row>
    <row r="188" spans="1:33" ht="12"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8"/>
      <c r="V188" s="108"/>
      <c r="W188" s="108"/>
      <c r="X188" s="108"/>
      <c r="Y188" s="108"/>
      <c r="Z188" s="108"/>
      <c r="AA188" s="108"/>
      <c r="AB188" s="108"/>
      <c r="AC188" s="108"/>
      <c r="AD188" s="108"/>
      <c r="AE188" s="108"/>
      <c r="AF188" s="108"/>
      <c r="AG188" s="108"/>
    </row>
    <row r="189" spans="1:33" ht="12" customHeight="1">
      <c r="A189" s="107"/>
      <c r="B189" s="107"/>
      <c r="C189" s="107"/>
      <c r="D189" s="107"/>
      <c r="E189" s="107"/>
      <c r="F189" s="107"/>
      <c r="G189" s="107"/>
      <c r="H189" s="107"/>
      <c r="I189" s="107"/>
      <c r="J189" s="107"/>
      <c r="K189" s="107"/>
      <c r="L189" s="107"/>
      <c r="M189" s="107"/>
      <c r="N189" s="107"/>
      <c r="O189" s="107"/>
      <c r="P189" s="107"/>
      <c r="Q189" s="107"/>
      <c r="R189" s="107"/>
      <c r="S189" s="107"/>
      <c r="T189" s="107"/>
      <c r="U189" s="108"/>
      <c r="V189" s="108"/>
      <c r="W189" s="108"/>
      <c r="X189" s="108"/>
      <c r="Y189" s="108"/>
      <c r="Z189" s="108"/>
      <c r="AA189" s="108"/>
      <c r="AB189" s="108"/>
      <c r="AC189" s="108"/>
      <c r="AD189" s="108"/>
      <c r="AE189" s="108"/>
      <c r="AF189" s="108"/>
      <c r="AG189" s="108"/>
    </row>
    <row r="190" spans="1:33" ht="12" customHeight="1">
      <c r="A190" s="107"/>
      <c r="B190" s="107"/>
      <c r="C190" s="107"/>
      <c r="D190" s="107"/>
      <c r="E190" s="107"/>
      <c r="F190" s="107"/>
      <c r="G190" s="107"/>
      <c r="H190" s="107"/>
      <c r="I190" s="107"/>
      <c r="J190" s="107"/>
      <c r="K190" s="107"/>
      <c r="L190" s="107"/>
      <c r="M190" s="107"/>
      <c r="N190" s="107"/>
      <c r="O190" s="107"/>
      <c r="P190" s="107"/>
      <c r="Q190" s="107"/>
      <c r="R190" s="107"/>
      <c r="S190" s="107"/>
      <c r="T190" s="107"/>
      <c r="U190" s="108"/>
      <c r="V190" s="108"/>
      <c r="W190" s="108"/>
      <c r="X190" s="108"/>
      <c r="Y190" s="108"/>
      <c r="Z190" s="108"/>
      <c r="AA190" s="108"/>
      <c r="AB190" s="108"/>
      <c r="AC190" s="108"/>
      <c r="AD190" s="108"/>
      <c r="AE190" s="108"/>
      <c r="AF190" s="108"/>
      <c r="AG190" s="108"/>
    </row>
    <row r="191" spans="1:33" ht="12" customHeight="1">
      <c r="A191" s="107"/>
      <c r="B191" s="107"/>
      <c r="C191" s="107"/>
      <c r="D191" s="107"/>
      <c r="E191" s="107"/>
      <c r="F191" s="107"/>
      <c r="G191" s="107"/>
      <c r="H191" s="107"/>
      <c r="I191" s="107"/>
      <c r="J191" s="107"/>
      <c r="K191" s="107"/>
      <c r="L191" s="107"/>
      <c r="M191" s="107"/>
      <c r="N191" s="107"/>
      <c r="O191" s="107"/>
      <c r="P191" s="107"/>
      <c r="Q191" s="107"/>
      <c r="R191" s="107"/>
      <c r="S191" s="107"/>
      <c r="T191" s="107"/>
      <c r="U191" s="108"/>
      <c r="V191" s="108"/>
      <c r="W191" s="108"/>
      <c r="X191" s="108"/>
      <c r="Y191" s="108"/>
      <c r="Z191" s="108"/>
      <c r="AA191" s="108"/>
      <c r="AB191" s="108"/>
      <c r="AC191" s="108"/>
      <c r="AD191" s="108"/>
      <c r="AE191" s="108"/>
      <c r="AF191" s="108"/>
      <c r="AG191" s="108"/>
    </row>
    <row r="192" spans="1:33" ht="12" customHeight="1">
      <c r="A192" s="107"/>
      <c r="B192" s="107"/>
      <c r="C192" s="107"/>
      <c r="D192" s="107"/>
      <c r="E192" s="107"/>
      <c r="F192" s="107"/>
      <c r="G192" s="107"/>
      <c r="H192" s="107"/>
      <c r="I192" s="107"/>
      <c r="J192" s="107"/>
      <c r="K192" s="107"/>
      <c r="L192" s="107"/>
      <c r="M192" s="107"/>
      <c r="N192" s="107"/>
      <c r="O192" s="107"/>
      <c r="P192" s="107"/>
      <c r="Q192" s="107"/>
      <c r="R192" s="107"/>
      <c r="S192" s="107"/>
      <c r="T192" s="107"/>
      <c r="U192" s="108"/>
      <c r="V192" s="108"/>
      <c r="W192" s="108"/>
      <c r="X192" s="108"/>
      <c r="Y192" s="108"/>
      <c r="Z192" s="108"/>
      <c r="AA192" s="108"/>
      <c r="AB192" s="108"/>
      <c r="AC192" s="108"/>
      <c r="AD192" s="108"/>
      <c r="AE192" s="108"/>
      <c r="AF192" s="108"/>
      <c r="AG192" s="108"/>
    </row>
    <row r="193" spans="1:33" ht="12" customHeight="1">
      <c r="A193" s="107"/>
      <c r="B193" s="107"/>
      <c r="C193" s="107"/>
      <c r="D193" s="107"/>
      <c r="E193" s="107"/>
      <c r="F193" s="107"/>
      <c r="G193" s="107"/>
      <c r="H193" s="107"/>
      <c r="I193" s="107"/>
      <c r="J193" s="107"/>
      <c r="K193" s="107"/>
      <c r="L193" s="107"/>
      <c r="M193" s="107"/>
      <c r="N193" s="107"/>
      <c r="O193" s="107"/>
      <c r="P193" s="107"/>
      <c r="Q193" s="107"/>
      <c r="R193" s="107"/>
      <c r="S193" s="107"/>
      <c r="T193" s="107"/>
      <c r="U193" s="108"/>
      <c r="V193" s="108"/>
      <c r="W193" s="108"/>
      <c r="X193" s="108"/>
      <c r="Y193" s="108"/>
      <c r="Z193" s="108"/>
      <c r="AA193" s="108"/>
      <c r="AB193" s="108"/>
      <c r="AC193" s="108"/>
      <c r="AD193" s="108"/>
      <c r="AE193" s="108"/>
      <c r="AF193" s="108"/>
      <c r="AG193" s="108"/>
    </row>
    <row r="194" spans="1:33" ht="12" customHeight="1">
      <c r="A194" s="107"/>
      <c r="B194" s="107"/>
      <c r="C194" s="107"/>
      <c r="D194" s="107"/>
      <c r="E194" s="107"/>
      <c r="F194" s="107"/>
      <c r="G194" s="107"/>
      <c r="H194" s="107"/>
      <c r="I194" s="107"/>
      <c r="J194" s="107"/>
      <c r="K194" s="107"/>
      <c r="L194" s="107"/>
      <c r="M194" s="107"/>
      <c r="N194" s="107"/>
      <c r="O194" s="107"/>
      <c r="P194" s="107"/>
      <c r="Q194" s="107"/>
      <c r="R194" s="107"/>
      <c r="S194" s="107"/>
      <c r="T194" s="107"/>
      <c r="U194" s="108"/>
      <c r="V194" s="108"/>
      <c r="W194" s="108"/>
      <c r="X194" s="108"/>
      <c r="Y194" s="108"/>
      <c r="Z194" s="108"/>
      <c r="AA194" s="108"/>
      <c r="AB194" s="108"/>
      <c r="AC194" s="108"/>
      <c r="AD194" s="108"/>
      <c r="AE194" s="108"/>
      <c r="AF194" s="108"/>
      <c r="AG194" s="108"/>
    </row>
    <row r="195" spans="1:33" ht="12" customHeight="1">
      <c r="A195" s="107"/>
      <c r="B195" s="107"/>
      <c r="C195" s="107"/>
      <c r="D195" s="107"/>
      <c r="E195" s="107"/>
      <c r="F195" s="107"/>
      <c r="G195" s="107"/>
      <c r="H195" s="107"/>
      <c r="I195" s="107"/>
      <c r="J195" s="107"/>
      <c r="K195" s="107"/>
      <c r="L195" s="107"/>
      <c r="M195" s="107"/>
      <c r="N195" s="107"/>
      <c r="O195" s="107"/>
      <c r="P195" s="107"/>
      <c r="Q195" s="107"/>
      <c r="R195" s="107"/>
      <c r="S195" s="107"/>
      <c r="T195" s="107"/>
      <c r="U195" s="108"/>
      <c r="V195" s="108"/>
      <c r="W195" s="108"/>
      <c r="X195" s="108"/>
      <c r="Y195" s="108"/>
      <c r="Z195" s="108"/>
      <c r="AA195" s="108"/>
      <c r="AB195" s="108"/>
      <c r="AC195" s="108"/>
      <c r="AD195" s="108"/>
      <c r="AE195" s="108"/>
      <c r="AF195" s="108"/>
      <c r="AG195" s="108"/>
    </row>
    <row r="196" spans="1:33" ht="12" customHeight="1">
      <c r="A196" s="107"/>
      <c r="B196" s="107"/>
      <c r="C196" s="107"/>
      <c r="D196" s="107"/>
      <c r="E196" s="107"/>
      <c r="F196" s="107"/>
      <c r="G196" s="107"/>
      <c r="H196" s="107"/>
      <c r="I196" s="107"/>
      <c r="J196" s="107"/>
      <c r="K196" s="107"/>
      <c r="L196" s="107"/>
      <c r="M196" s="107"/>
      <c r="N196" s="107"/>
      <c r="O196" s="107"/>
      <c r="P196" s="107"/>
      <c r="Q196" s="107"/>
      <c r="R196" s="107"/>
      <c r="S196" s="107"/>
      <c r="T196" s="107"/>
      <c r="U196" s="108"/>
      <c r="V196" s="108"/>
      <c r="W196" s="108"/>
      <c r="X196" s="108"/>
      <c r="Y196" s="108"/>
      <c r="Z196" s="108"/>
      <c r="AA196" s="108"/>
      <c r="AB196" s="108"/>
      <c r="AC196" s="108"/>
      <c r="AD196" s="108"/>
      <c r="AE196" s="108"/>
      <c r="AF196" s="108"/>
      <c r="AG196" s="108"/>
    </row>
    <row r="197" spans="1:33" ht="12" customHeight="1">
      <c r="A197" s="107"/>
      <c r="B197" s="107"/>
      <c r="C197" s="107"/>
      <c r="D197" s="107"/>
      <c r="E197" s="107"/>
      <c r="F197" s="107"/>
      <c r="G197" s="107"/>
      <c r="H197" s="107"/>
      <c r="I197" s="107"/>
      <c r="J197" s="107"/>
      <c r="K197" s="107"/>
      <c r="L197" s="107"/>
      <c r="M197" s="107"/>
      <c r="N197" s="107"/>
      <c r="O197" s="107"/>
      <c r="P197" s="107"/>
      <c r="Q197" s="107"/>
      <c r="R197" s="107"/>
      <c r="S197" s="107"/>
      <c r="T197" s="107"/>
      <c r="U197" s="108"/>
      <c r="V197" s="108"/>
      <c r="W197" s="108"/>
      <c r="X197" s="108"/>
      <c r="Y197" s="108"/>
      <c r="Z197" s="108"/>
      <c r="AA197" s="108"/>
      <c r="AB197" s="108"/>
      <c r="AC197" s="108"/>
      <c r="AD197" s="108"/>
      <c r="AE197" s="108"/>
      <c r="AF197" s="108"/>
      <c r="AG197" s="108"/>
    </row>
    <row r="198" spans="1:33" ht="12" customHeight="1">
      <c r="A198" s="107"/>
      <c r="B198" s="107"/>
      <c r="C198" s="107"/>
      <c r="D198" s="107"/>
      <c r="E198" s="107"/>
      <c r="F198" s="107"/>
      <c r="G198" s="107"/>
      <c r="H198" s="107"/>
      <c r="I198" s="107"/>
      <c r="J198" s="107"/>
      <c r="K198" s="107"/>
      <c r="L198" s="107"/>
      <c r="M198" s="107"/>
      <c r="N198" s="107"/>
      <c r="O198" s="107"/>
      <c r="P198" s="107"/>
      <c r="Q198" s="107"/>
      <c r="R198" s="107"/>
      <c r="S198" s="107"/>
      <c r="T198" s="107"/>
      <c r="U198" s="108"/>
      <c r="V198" s="108"/>
      <c r="W198" s="108"/>
      <c r="X198" s="108"/>
      <c r="Y198" s="108"/>
      <c r="Z198" s="108"/>
      <c r="AA198" s="108"/>
      <c r="AB198" s="108"/>
      <c r="AC198" s="108"/>
      <c r="AD198" s="108"/>
      <c r="AE198" s="108"/>
      <c r="AF198" s="108"/>
      <c r="AG198" s="108"/>
    </row>
    <row r="199" spans="1:33" ht="12" customHeight="1">
      <c r="A199" s="107"/>
      <c r="B199" s="107"/>
      <c r="C199" s="107"/>
      <c r="D199" s="107"/>
      <c r="E199" s="107"/>
      <c r="F199" s="107"/>
      <c r="G199" s="107"/>
      <c r="H199" s="107"/>
      <c r="I199" s="107"/>
      <c r="J199" s="107"/>
      <c r="K199" s="107"/>
      <c r="L199" s="107"/>
      <c r="M199" s="107"/>
      <c r="N199" s="107"/>
      <c r="O199" s="107"/>
      <c r="P199" s="107"/>
      <c r="Q199" s="107"/>
      <c r="R199" s="107"/>
      <c r="S199" s="107"/>
      <c r="T199" s="107"/>
      <c r="U199" s="108"/>
      <c r="V199" s="108"/>
      <c r="W199" s="108"/>
      <c r="X199" s="108"/>
      <c r="Y199" s="108"/>
      <c r="Z199" s="108"/>
      <c r="AA199" s="108"/>
      <c r="AB199" s="108"/>
      <c r="AC199" s="108"/>
      <c r="AD199" s="108"/>
      <c r="AE199" s="108"/>
      <c r="AF199" s="108"/>
      <c r="AG199" s="108"/>
    </row>
    <row r="200" spans="1:33" ht="12" customHeight="1">
      <c r="A200" s="107"/>
      <c r="B200" s="107"/>
      <c r="C200" s="107"/>
      <c r="D200" s="107"/>
      <c r="E200" s="107"/>
      <c r="F200" s="107"/>
      <c r="G200" s="107"/>
      <c r="H200" s="107"/>
      <c r="I200" s="107"/>
      <c r="J200" s="107"/>
      <c r="K200" s="107"/>
      <c r="L200" s="107"/>
      <c r="M200" s="107"/>
      <c r="N200" s="107"/>
      <c r="O200" s="107"/>
      <c r="P200" s="107"/>
      <c r="Q200" s="107"/>
      <c r="R200" s="107"/>
      <c r="S200" s="107"/>
      <c r="T200" s="107"/>
      <c r="U200" s="108"/>
      <c r="V200" s="108"/>
      <c r="W200" s="108"/>
      <c r="X200" s="108"/>
      <c r="Y200" s="108"/>
      <c r="Z200" s="108"/>
      <c r="AA200" s="108"/>
      <c r="AB200" s="108"/>
      <c r="AC200" s="108"/>
      <c r="AD200" s="108"/>
      <c r="AE200" s="108"/>
      <c r="AF200" s="108"/>
      <c r="AG200" s="108"/>
    </row>
    <row r="201" spans="1:33" ht="12" customHeight="1">
      <c r="A201" s="107"/>
      <c r="B201" s="107"/>
      <c r="C201" s="107"/>
      <c r="D201" s="107"/>
      <c r="E201" s="107"/>
      <c r="F201" s="107"/>
      <c r="G201" s="107"/>
      <c r="H201" s="107"/>
      <c r="I201" s="107"/>
      <c r="J201" s="107"/>
      <c r="K201" s="107"/>
      <c r="L201" s="107"/>
      <c r="M201" s="107"/>
      <c r="N201" s="107"/>
      <c r="O201" s="107"/>
      <c r="P201" s="107"/>
      <c r="Q201" s="107"/>
      <c r="R201" s="107"/>
      <c r="S201" s="107"/>
      <c r="T201" s="107"/>
      <c r="U201" s="108"/>
      <c r="V201" s="108"/>
      <c r="W201" s="108"/>
      <c r="X201" s="108"/>
      <c r="Y201" s="108"/>
      <c r="Z201" s="108"/>
      <c r="AA201" s="108"/>
      <c r="AB201" s="108"/>
      <c r="AC201" s="108"/>
      <c r="AD201" s="108"/>
      <c r="AE201" s="108"/>
      <c r="AF201" s="108"/>
      <c r="AG201" s="108"/>
    </row>
    <row r="202" spans="1:33" ht="12" customHeight="1">
      <c r="A202" s="107"/>
      <c r="B202" s="107"/>
      <c r="C202" s="107"/>
      <c r="D202" s="107"/>
      <c r="E202" s="107"/>
      <c r="F202" s="107"/>
      <c r="G202" s="107"/>
      <c r="H202" s="107"/>
      <c r="I202" s="107"/>
      <c r="J202" s="107"/>
      <c r="K202" s="107"/>
      <c r="L202" s="107"/>
      <c r="M202" s="107"/>
      <c r="N202" s="107"/>
      <c r="O202" s="107"/>
      <c r="P202" s="107"/>
      <c r="Q202" s="107"/>
      <c r="R202" s="107"/>
      <c r="S202" s="107"/>
      <c r="T202" s="107"/>
      <c r="U202" s="108"/>
      <c r="V202" s="108"/>
      <c r="W202" s="108"/>
      <c r="X202" s="108"/>
      <c r="Y202" s="108"/>
      <c r="Z202" s="108"/>
      <c r="AA202" s="108"/>
      <c r="AB202" s="108"/>
      <c r="AC202" s="108"/>
      <c r="AD202" s="108"/>
      <c r="AE202" s="108"/>
      <c r="AF202" s="108"/>
      <c r="AG202" s="108"/>
    </row>
    <row r="203" spans="1:33" ht="12" customHeight="1">
      <c r="A203" s="107"/>
      <c r="B203" s="107"/>
      <c r="C203" s="107"/>
      <c r="D203" s="107"/>
      <c r="E203" s="107"/>
      <c r="F203" s="107"/>
      <c r="G203" s="107"/>
      <c r="H203" s="107"/>
      <c r="I203" s="107"/>
      <c r="J203" s="107"/>
      <c r="K203" s="107"/>
      <c r="L203" s="107"/>
      <c r="M203" s="107"/>
      <c r="N203" s="107"/>
      <c r="O203" s="107"/>
      <c r="P203" s="107"/>
      <c r="Q203" s="107"/>
      <c r="R203" s="107"/>
      <c r="S203" s="107"/>
      <c r="T203" s="107"/>
      <c r="U203" s="108"/>
      <c r="V203" s="108"/>
      <c r="W203" s="108"/>
      <c r="X203" s="108"/>
      <c r="Y203" s="108"/>
      <c r="Z203" s="108"/>
      <c r="AA203" s="108"/>
      <c r="AB203" s="108"/>
      <c r="AC203" s="108"/>
      <c r="AD203" s="108"/>
      <c r="AE203" s="108"/>
      <c r="AF203" s="108"/>
      <c r="AG203" s="108"/>
    </row>
    <row r="204" spans="1:33" ht="12" customHeight="1">
      <c r="A204" s="107"/>
      <c r="B204" s="107"/>
      <c r="C204" s="107"/>
      <c r="D204" s="107"/>
      <c r="E204" s="107"/>
      <c r="F204" s="107"/>
      <c r="G204" s="107"/>
      <c r="H204" s="107"/>
      <c r="I204" s="107"/>
      <c r="J204" s="107"/>
      <c r="K204" s="107"/>
      <c r="L204" s="107"/>
      <c r="M204" s="107"/>
      <c r="N204" s="107"/>
      <c r="O204" s="107"/>
      <c r="P204" s="107"/>
      <c r="Q204" s="107"/>
      <c r="R204" s="107"/>
      <c r="S204" s="107"/>
      <c r="T204" s="107"/>
      <c r="U204" s="108"/>
      <c r="V204" s="108"/>
      <c r="W204" s="108"/>
      <c r="X204" s="108"/>
      <c r="Y204" s="108"/>
      <c r="Z204" s="108"/>
      <c r="AA204" s="108"/>
      <c r="AB204" s="108"/>
      <c r="AC204" s="108"/>
      <c r="AD204" s="108"/>
      <c r="AE204" s="108"/>
      <c r="AF204" s="108"/>
      <c r="AG204" s="108"/>
    </row>
    <row r="205" spans="1:33" ht="12" customHeight="1">
      <c r="A205" s="107"/>
      <c r="B205" s="107"/>
      <c r="C205" s="107"/>
      <c r="D205" s="107"/>
      <c r="E205" s="107"/>
      <c r="F205" s="107"/>
      <c r="G205" s="107"/>
      <c r="H205" s="107"/>
      <c r="I205" s="107"/>
      <c r="J205" s="107"/>
      <c r="K205" s="107"/>
      <c r="L205" s="107"/>
      <c r="M205" s="107"/>
      <c r="N205" s="107"/>
      <c r="O205" s="107"/>
      <c r="P205" s="107"/>
      <c r="Q205" s="107"/>
      <c r="R205" s="107"/>
      <c r="S205" s="107"/>
      <c r="T205" s="107"/>
      <c r="U205" s="108"/>
      <c r="V205" s="108"/>
      <c r="W205" s="108"/>
      <c r="X205" s="108"/>
      <c r="Y205" s="108"/>
      <c r="Z205" s="108"/>
      <c r="AA205" s="108"/>
      <c r="AB205" s="108"/>
      <c r="AC205" s="108"/>
      <c r="AD205" s="108"/>
      <c r="AE205" s="108"/>
      <c r="AF205" s="108"/>
      <c r="AG205" s="108"/>
    </row>
    <row r="206" spans="1:33" ht="12" customHeight="1">
      <c r="A206" s="107"/>
      <c r="B206" s="107"/>
      <c r="C206" s="107"/>
      <c r="D206" s="107"/>
      <c r="E206" s="107"/>
      <c r="F206" s="107"/>
      <c r="G206" s="107"/>
      <c r="H206" s="107"/>
      <c r="I206" s="107"/>
      <c r="J206" s="107"/>
      <c r="K206" s="107"/>
      <c r="L206" s="107"/>
      <c r="M206" s="107"/>
      <c r="N206" s="107"/>
      <c r="O206" s="107"/>
      <c r="P206" s="107"/>
      <c r="Q206" s="107"/>
      <c r="R206" s="107"/>
      <c r="S206" s="107"/>
      <c r="T206" s="107"/>
      <c r="U206" s="108"/>
      <c r="V206" s="108"/>
      <c r="W206" s="108"/>
      <c r="X206" s="108"/>
      <c r="Y206" s="108"/>
      <c r="Z206" s="108"/>
      <c r="AA206" s="108"/>
      <c r="AB206" s="108"/>
      <c r="AC206" s="108"/>
      <c r="AD206" s="108"/>
      <c r="AE206" s="108"/>
      <c r="AF206" s="108"/>
      <c r="AG206" s="108"/>
    </row>
    <row r="207" spans="1:33" ht="12" customHeight="1">
      <c r="A207" s="107"/>
      <c r="B207" s="107"/>
      <c r="C207" s="107"/>
      <c r="D207" s="107"/>
      <c r="E207" s="107"/>
      <c r="F207" s="107"/>
      <c r="G207" s="107"/>
      <c r="H207" s="107"/>
      <c r="I207" s="107"/>
      <c r="J207" s="107"/>
      <c r="K207" s="107"/>
      <c r="L207" s="107"/>
      <c r="M207" s="107"/>
      <c r="N207" s="107"/>
      <c r="O207" s="107"/>
      <c r="P207" s="107"/>
      <c r="Q207" s="107"/>
      <c r="R207" s="107"/>
      <c r="S207" s="107"/>
      <c r="T207" s="107"/>
      <c r="U207" s="108"/>
      <c r="V207" s="108"/>
      <c r="W207" s="108"/>
      <c r="X207" s="108"/>
      <c r="Y207" s="108"/>
      <c r="Z207" s="108"/>
      <c r="AA207" s="108"/>
      <c r="AB207" s="108"/>
      <c r="AC207" s="108"/>
      <c r="AD207" s="108"/>
      <c r="AE207" s="108"/>
      <c r="AF207" s="108"/>
      <c r="AG207" s="108"/>
    </row>
    <row r="208" spans="1:33" ht="12" customHeight="1">
      <c r="A208" s="107"/>
      <c r="B208" s="107"/>
      <c r="C208" s="107"/>
      <c r="D208" s="107"/>
      <c r="E208" s="107"/>
      <c r="F208" s="107"/>
      <c r="G208" s="107"/>
      <c r="H208" s="107"/>
      <c r="I208" s="107"/>
      <c r="J208" s="107"/>
      <c r="K208" s="107"/>
      <c r="L208" s="107"/>
      <c r="M208" s="107"/>
      <c r="N208" s="107"/>
      <c r="O208" s="107"/>
      <c r="P208" s="107"/>
      <c r="Q208" s="107"/>
      <c r="R208" s="107"/>
      <c r="S208" s="107"/>
      <c r="T208" s="107"/>
      <c r="U208" s="108"/>
      <c r="V208" s="108"/>
      <c r="W208" s="108"/>
      <c r="X208" s="108"/>
      <c r="Y208" s="108"/>
      <c r="Z208" s="108"/>
      <c r="AA208" s="108"/>
      <c r="AB208" s="108"/>
      <c r="AC208" s="108"/>
      <c r="AD208" s="108"/>
      <c r="AE208" s="108"/>
      <c r="AF208" s="108"/>
      <c r="AG208" s="108"/>
    </row>
    <row r="209" spans="1:33" ht="12" customHeight="1">
      <c r="A209" s="107"/>
      <c r="B209" s="107"/>
      <c r="C209" s="107"/>
      <c r="D209" s="107"/>
      <c r="E209" s="107"/>
      <c r="F209" s="107"/>
      <c r="G209" s="107"/>
      <c r="H209" s="107"/>
      <c r="I209" s="107"/>
      <c r="J209" s="107"/>
      <c r="K209" s="107"/>
      <c r="L209" s="107"/>
      <c r="M209" s="107"/>
      <c r="N209" s="107"/>
      <c r="O209" s="107"/>
      <c r="P209" s="107"/>
      <c r="Q209" s="107"/>
      <c r="R209" s="107"/>
      <c r="S209" s="107"/>
      <c r="T209" s="107"/>
      <c r="U209" s="108"/>
      <c r="V209" s="108"/>
      <c r="W209" s="108"/>
      <c r="X209" s="108"/>
      <c r="Y209" s="108"/>
      <c r="Z209" s="108"/>
      <c r="AA209" s="108"/>
      <c r="AB209" s="108"/>
      <c r="AC209" s="108"/>
      <c r="AD209" s="108"/>
      <c r="AE209" s="108"/>
      <c r="AF209" s="108"/>
      <c r="AG209" s="108"/>
    </row>
    <row r="210" spans="1:33" ht="12" customHeight="1">
      <c r="A210" s="107"/>
      <c r="B210" s="107"/>
      <c r="C210" s="107"/>
      <c r="D210" s="107"/>
      <c r="E210" s="107"/>
      <c r="F210" s="107"/>
      <c r="G210" s="107"/>
      <c r="H210" s="107"/>
      <c r="I210" s="107"/>
      <c r="J210" s="107"/>
      <c r="K210" s="107"/>
      <c r="L210" s="107"/>
      <c r="M210" s="107"/>
      <c r="N210" s="107"/>
      <c r="O210" s="107"/>
      <c r="P210" s="107"/>
      <c r="Q210" s="107"/>
      <c r="R210" s="107"/>
      <c r="S210" s="107"/>
      <c r="T210" s="107"/>
      <c r="U210" s="108"/>
      <c r="V210" s="108"/>
      <c r="W210" s="108"/>
      <c r="X210" s="108"/>
      <c r="Y210" s="108"/>
      <c r="Z210" s="108"/>
      <c r="AA210" s="108"/>
      <c r="AB210" s="108"/>
      <c r="AC210" s="108"/>
      <c r="AD210" s="108"/>
      <c r="AE210" s="108"/>
      <c r="AF210" s="108"/>
      <c r="AG210" s="108"/>
    </row>
    <row r="211" spans="1:33" ht="12" customHeight="1">
      <c r="A211" s="107"/>
      <c r="B211" s="107"/>
      <c r="C211" s="107"/>
      <c r="D211" s="107"/>
      <c r="E211" s="107"/>
      <c r="F211" s="107"/>
      <c r="G211" s="107"/>
      <c r="H211" s="107"/>
      <c r="I211" s="107"/>
      <c r="J211" s="107"/>
      <c r="K211" s="107"/>
      <c r="L211" s="107"/>
      <c r="M211" s="107"/>
      <c r="N211" s="107"/>
      <c r="O211" s="107"/>
      <c r="P211" s="107"/>
      <c r="Q211" s="107"/>
      <c r="R211" s="107"/>
      <c r="S211" s="107"/>
      <c r="T211" s="107"/>
      <c r="U211" s="108"/>
      <c r="V211" s="108"/>
      <c r="W211" s="108"/>
      <c r="X211" s="108"/>
      <c r="Y211" s="108"/>
      <c r="Z211" s="108"/>
      <c r="AA211" s="108"/>
      <c r="AB211" s="108"/>
      <c r="AC211" s="108"/>
      <c r="AD211" s="108"/>
      <c r="AE211" s="108"/>
      <c r="AF211" s="108"/>
      <c r="AG211" s="108"/>
    </row>
    <row r="212" spans="1:33" ht="12" customHeight="1">
      <c r="A212" s="107"/>
      <c r="B212" s="107"/>
      <c r="C212" s="107"/>
      <c r="D212" s="107"/>
      <c r="E212" s="107"/>
      <c r="F212" s="107"/>
      <c r="G212" s="107"/>
      <c r="H212" s="107"/>
      <c r="I212" s="107"/>
      <c r="J212" s="107"/>
      <c r="K212" s="107"/>
      <c r="L212" s="107"/>
      <c r="M212" s="107"/>
      <c r="N212" s="107"/>
      <c r="O212" s="107"/>
      <c r="P212" s="107"/>
      <c r="Q212" s="107"/>
      <c r="R212" s="107"/>
      <c r="S212" s="107"/>
      <c r="T212" s="107"/>
      <c r="U212" s="108"/>
      <c r="V212" s="108"/>
      <c r="W212" s="108"/>
      <c r="X212" s="108"/>
      <c r="Y212" s="108"/>
      <c r="Z212" s="108"/>
      <c r="AA212" s="108"/>
      <c r="AB212" s="108"/>
      <c r="AC212" s="108"/>
      <c r="AD212" s="108"/>
      <c r="AE212" s="108"/>
      <c r="AF212" s="108"/>
      <c r="AG212" s="108"/>
    </row>
    <row r="213" spans="1:33" ht="12" customHeight="1">
      <c r="A213" s="107"/>
      <c r="B213" s="107"/>
      <c r="C213" s="107"/>
      <c r="D213" s="107"/>
      <c r="E213" s="107"/>
      <c r="F213" s="107"/>
      <c r="G213" s="107"/>
      <c r="H213" s="107"/>
      <c r="I213" s="107"/>
      <c r="J213" s="107"/>
      <c r="K213" s="107"/>
      <c r="L213" s="107"/>
      <c r="M213" s="107"/>
      <c r="N213" s="107"/>
      <c r="O213" s="107"/>
      <c r="P213" s="107"/>
      <c r="Q213" s="107"/>
      <c r="R213" s="107"/>
      <c r="S213" s="107"/>
      <c r="T213" s="107"/>
      <c r="U213" s="108"/>
      <c r="V213" s="108"/>
      <c r="W213" s="108"/>
      <c r="X213" s="108"/>
      <c r="Y213" s="108"/>
      <c r="Z213" s="108"/>
      <c r="AA213" s="108"/>
      <c r="AB213" s="108"/>
      <c r="AC213" s="108"/>
      <c r="AD213" s="108"/>
      <c r="AE213" s="108"/>
      <c r="AF213" s="108"/>
      <c r="AG213" s="108"/>
    </row>
    <row r="214" spans="1:33" ht="12" customHeight="1">
      <c r="A214" s="107"/>
      <c r="B214" s="107"/>
      <c r="C214" s="107"/>
      <c r="D214" s="107"/>
      <c r="E214" s="107"/>
      <c r="F214" s="107"/>
      <c r="G214" s="107"/>
      <c r="H214" s="107"/>
      <c r="I214" s="107"/>
      <c r="J214" s="107"/>
      <c r="K214" s="107"/>
      <c r="L214" s="107"/>
      <c r="M214" s="107"/>
      <c r="N214" s="107"/>
      <c r="O214" s="107"/>
      <c r="P214" s="107"/>
      <c r="Q214" s="107"/>
      <c r="R214" s="107"/>
      <c r="S214" s="107"/>
      <c r="T214" s="107"/>
      <c r="U214" s="108"/>
      <c r="V214" s="108"/>
      <c r="W214" s="108"/>
      <c r="X214" s="108"/>
      <c r="Y214" s="108"/>
      <c r="Z214" s="108"/>
      <c r="AA214" s="108"/>
      <c r="AB214" s="108"/>
      <c r="AC214" s="108"/>
      <c r="AD214" s="108"/>
      <c r="AE214" s="108"/>
      <c r="AF214" s="108"/>
      <c r="AG214" s="108"/>
    </row>
    <row r="215" spans="1:33" ht="12" customHeight="1">
      <c r="A215" s="107"/>
      <c r="B215" s="107"/>
      <c r="C215" s="107"/>
      <c r="D215" s="107"/>
      <c r="E215" s="107"/>
      <c r="F215" s="107"/>
      <c r="G215" s="107"/>
      <c r="H215" s="107"/>
      <c r="I215" s="107"/>
      <c r="J215" s="107"/>
      <c r="K215" s="107"/>
      <c r="L215" s="107"/>
      <c r="M215" s="107"/>
      <c r="N215" s="107"/>
      <c r="O215" s="107"/>
      <c r="P215" s="107"/>
      <c r="Q215" s="107"/>
      <c r="R215" s="107"/>
      <c r="S215" s="107"/>
      <c r="T215" s="107"/>
      <c r="U215" s="108"/>
      <c r="V215" s="108"/>
      <c r="W215" s="108"/>
      <c r="X215" s="108"/>
      <c r="Y215" s="108"/>
      <c r="Z215" s="108"/>
      <c r="AA215" s="108"/>
      <c r="AB215" s="108"/>
      <c r="AC215" s="108"/>
      <c r="AD215" s="108"/>
      <c r="AE215" s="108"/>
      <c r="AF215" s="108"/>
      <c r="AG215" s="108"/>
    </row>
    <row r="216" spans="1:33" ht="12" customHeight="1">
      <c r="A216" s="107"/>
      <c r="B216" s="107"/>
      <c r="C216" s="107"/>
      <c r="D216" s="107"/>
      <c r="E216" s="107"/>
      <c r="F216" s="107"/>
      <c r="G216" s="107"/>
      <c r="H216" s="107"/>
      <c r="I216" s="107"/>
      <c r="J216" s="107"/>
      <c r="K216" s="107"/>
      <c r="L216" s="107"/>
      <c r="M216" s="107"/>
      <c r="N216" s="107"/>
      <c r="O216" s="107"/>
      <c r="P216" s="107"/>
      <c r="Q216" s="107"/>
      <c r="R216" s="107"/>
      <c r="S216" s="107"/>
      <c r="T216" s="107"/>
      <c r="U216" s="108"/>
      <c r="V216" s="108"/>
      <c r="W216" s="108"/>
      <c r="X216" s="108"/>
      <c r="Y216" s="108"/>
      <c r="Z216" s="108"/>
      <c r="AA216" s="108"/>
      <c r="AB216" s="108"/>
      <c r="AC216" s="108"/>
      <c r="AD216" s="108"/>
      <c r="AE216" s="108"/>
      <c r="AF216" s="108"/>
      <c r="AG216" s="108"/>
    </row>
    <row r="217" spans="1:33" ht="15.75"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row>
    <row r="218" spans="1:33" ht="15.75"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row>
    <row r="219" spans="1:33" ht="15.75"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row>
    <row r="220" spans="1:33" ht="15.75"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row>
    <row r="221" spans="1:33" ht="15.75"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row>
    <row r="222" spans="1:33" ht="15.75"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row>
    <row r="223" spans="1:33" ht="15.75"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row>
    <row r="224" spans="1:33" ht="15.75"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row>
    <row r="225" spans="1:33" ht="15.75"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row>
    <row r="226" spans="1:33" ht="15.75"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row>
    <row r="227" spans="1:33" ht="15.75"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row>
    <row r="228" spans="1:33" ht="15.75"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row>
    <row r="229" spans="1:33" ht="15.75"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row>
    <row r="230" spans="1:33" ht="15.75"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row>
    <row r="231" spans="1:33" ht="15.75"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row>
    <row r="232" spans="1:33" ht="15.75"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row>
    <row r="233" spans="1:33" ht="15.75"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row>
    <row r="234" spans="1:33" ht="15.75"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row>
    <row r="235" spans="1:33" ht="15.75"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row>
    <row r="236" spans="1:33" ht="15.75"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row>
    <row r="237" spans="1:33" ht="15.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row>
    <row r="238" spans="1:33" ht="15.75"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row>
    <row r="239" spans="1:33" ht="15.75"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row>
    <row r="240" spans="1:33" ht="15.75"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row>
    <row r="241" spans="1:33" ht="15.75"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row>
    <row r="242" spans="1:33" ht="15.75"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row>
    <row r="243" spans="1:33" ht="15.75"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row>
    <row r="244" spans="1:33" ht="15.75"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row>
    <row r="245" spans="1:33" ht="15.75"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row>
    <row r="246" spans="1:33" ht="15.75"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row>
    <row r="247" spans="1:33" ht="15.75"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row>
    <row r="248" spans="1:33" ht="15.75"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row>
    <row r="249" spans="1:33" ht="15.75"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row>
    <row r="250" spans="1:33" ht="15.75"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row>
    <row r="251" spans="1:33" ht="15.75"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row>
    <row r="252" spans="1:33" ht="15.75"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row>
    <row r="253" spans="1:33" ht="15.75"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row>
    <row r="254" spans="1:33" ht="15.75"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row>
    <row r="255" spans="1:33" ht="15.75"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row>
    <row r="256" spans="1:33" ht="15.75"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row>
    <row r="257" spans="1:33" ht="15.75"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row>
    <row r="258" spans="1:33" ht="15.75"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row>
    <row r="259" spans="1:33" ht="15.75"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row>
    <row r="260" spans="1:33" ht="15.75"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row>
    <row r="261" spans="1:33" ht="15.75"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row>
    <row r="262" spans="1:33" ht="15.75"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row>
    <row r="263" spans="1:33" ht="15.75"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row>
    <row r="264" spans="1:33" ht="15.75"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row>
    <row r="265" spans="1:33" ht="15.75"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row>
    <row r="266" spans="1:33" ht="15.75"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row>
    <row r="267" spans="1:33" ht="15.75"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row>
    <row r="268" spans="1:33" ht="15.75"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row>
    <row r="269" spans="1:33" ht="15.75"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row>
    <row r="270" spans="1:33" ht="15.75"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row>
    <row r="271" spans="1:33" ht="15.75"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row>
    <row r="272" spans="1:33" ht="15.75"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row>
    <row r="273" spans="1:33" ht="15.75"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row>
    <row r="274" spans="1:33" ht="15.75"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row>
    <row r="275" spans="1:33" ht="15.75"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row>
    <row r="276" spans="1:33" ht="15.75"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row>
    <row r="277" spans="1:33" ht="15.75"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row>
    <row r="278" spans="1:33" ht="15.75"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row>
    <row r="279" spans="1:33" ht="15.75"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row>
    <row r="280" spans="1:33" ht="15.75"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row>
    <row r="281" spans="1:33" ht="15.75"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row>
    <row r="282" spans="1:33" ht="15.75"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row>
    <row r="283" spans="1:33" ht="15.75"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row>
    <row r="284" spans="1:33" ht="15.75"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row>
    <row r="285" spans="1:33" ht="15.75"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row>
    <row r="286" spans="1:33" ht="15.75"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row>
    <row r="287" spans="1:33" ht="15.75"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row>
    <row r="288" spans="1:33" ht="15.75"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row>
    <row r="289" spans="1:33" ht="15.75"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row>
    <row r="290" spans="1:33" ht="15.75"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row>
    <row r="291" spans="1:33" ht="15.75"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row>
    <row r="292" spans="1:33" ht="15.75"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row>
    <row r="293" spans="1:33" ht="15.75"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row>
    <row r="294" spans="1:33" ht="15.75"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row>
    <row r="295" spans="1:33" ht="15.75"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row>
    <row r="296" spans="1:33" ht="15.75"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row>
    <row r="297" spans="1:33" ht="15.75"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row>
    <row r="298" spans="1:33" ht="15.75"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row>
    <row r="299" spans="1:33" ht="15.75"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row>
    <row r="300" spans="1:33" ht="15.75"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row>
    <row r="301" spans="1:33" ht="15.75"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row>
    <row r="302" spans="1:33" ht="15.75"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row>
    <row r="303" spans="1:33" ht="15.75"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row>
    <row r="304" spans="1:33" ht="15.75"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row>
    <row r="305" spans="1:33" ht="15.75"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row>
    <row r="306" spans="1:33" ht="15.75"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row>
    <row r="307" spans="1:33" ht="15.75"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row>
    <row r="308" spans="1:33" ht="15.75"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row>
    <row r="309" spans="1:33" ht="15.75"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row>
    <row r="310" spans="1:33" ht="15.75"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row>
    <row r="311" spans="1:33" ht="15.75"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row>
    <row r="312" spans="1:33" ht="15.75"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row>
    <row r="313" spans="1:33" ht="15.75"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row>
    <row r="314" spans="1:33" ht="15.75"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row>
    <row r="315" spans="1:33" ht="15.75"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row>
    <row r="316" spans="1:33" ht="15.75"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row>
    <row r="317" spans="1:33" ht="15.75"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row>
    <row r="318" spans="1:33" ht="15.75"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row>
    <row r="319" spans="1:33" ht="15.75"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row>
    <row r="320" spans="1:33" ht="15.75"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row>
    <row r="321" spans="1:33" ht="15.75"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row>
    <row r="322" spans="1:33" ht="15.75"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row>
    <row r="323" spans="1:33" ht="15.75"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row>
    <row r="324" spans="1:33" ht="15.75"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row>
    <row r="325" spans="1:33" ht="15.75"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row>
    <row r="326" spans="1:33" ht="15.75"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row>
    <row r="327" spans="1:33" ht="15.75"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row>
    <row r="328" spans="1:33" ht="15.75"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row>
    <row r="329" spans="1:33" ht="15.75"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row>
    <row r="330" spans="1:33" ht="15.75"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row>
    <row r="331" spans="1:33" ht="15.7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row>
    <row r="332" spans="1:33" ht="15.7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row>
    <row r="333" spans="1:33" ht="15.7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row>
    <row r="334" spans="1:33" ht="15.7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row>
    <row r="335" spans="1:33" ht="15.7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row>
    <row r="336" spans="1:33" ht="15.7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row>
    <row r="337" spans="1:33" ht="15.7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row>
    <row r="338" spans="1:33" ht="15.7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row>
    <row r="339" spans="1:33" ht="15.7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row>
    <row r="340" spans="1:33" ht="15.7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row>
    <row r="341" spans="1:33" ht="15.7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row>
    <row r="342" spans="1:33" ht="15.7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row>
    <row r="343" spans="1:33" ht="15.75"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row>
    <row r="344" spans="1:33" ht="15.75"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row>
    <row r="345" spans="1:33" ht="15.75"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row>
    <row r="346" spans="1:33" ht="15.75"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row>
    <row r="347" spans="1:33" ht="15.75"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row>
    <row r="348" spans="1:33" ht="15.75"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row>
    <row r="349" spans="1:33" ht="15.75"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row>
    <row r="350" spans="1:33" ht="15.75"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row>
    <row r="351" spans="1:33" ht="15.75"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row>
    <row r="352" spans="1:33" ht="15.75"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row>
    <row r="353" spans="1:33" ht="15.75"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row>
    <row r="354" spans="1:33" ht="15.75"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row>
    <row r="355" spans="1:33" ht="15.75"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row>
    <row r="356" spans="1:33" ht="15.75"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row>
    <row r="357" spans="1:33" ht="15.75"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row>
    <row r="358" spans="1:33" ht="15.75"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row>
    <row r="359" spans="1:33" ht="15.75"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row>
    <row r="360" spans="1:33" ht="15.75"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row>
    <row r="361" spans="1:33" ht="15.75"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row>
    <row r="362" spans="1:33" ht="15.75"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row>
    <row r="363" spans="1:33" ht="15.75"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row>
    <row r="364" spans="1:33" ht="15.75"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row>
    <row r="365" spans="1:33" ht="15.75"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row>
    <row r="366" spans="1:33" ht="15.75"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row>
    <row r="367" spans="1:33" ht="15.75"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row>
    <row r="368" spans="1:33" ht="15.75"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row>
    <row r="369" spans="1:33" ht="15.75"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row>
    <row r="370" spans="1:33" ht="15.75"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row>
    <row r="371" spans="1:33" ht="15.75"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row>
    <row r="372" spans="1:33" ht="15.75"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row>
    <row r="373" spans="1:33" ht="15.75"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row>
    <row r="374" spans="1:33" ht="15.75"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row>
    <row r="375" spans="1:33" ht="15.75"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row>
    <row r="376" spans="1:33" ht="15.75"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row>
    <row r="377" spans="1:33" ht="15.75"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row>
    <row r="378" spans="1:33" ht="15.75"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row>
    <row r="379" spans="1:33" ht="15.75"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row>
    <row r="380" spans="1:33" ht="15.75"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row>
    <row r="381" spans="1:33" ht="15.75"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row>
    <row r="382" spans="1:33" ht="15.75"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row>
    <row r="383" spans="1:33" ht="15.75"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row>
    <row r="384" spans="1:33" ht="15.75"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row>
    <row r="385" spans="1:33" ht="15.75"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row>
    <row r="386" spans="1:33" ht="15.75"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row>
    <row r="387" spans="1:33" ht="15.75"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row>
    <row r="388" spans="1:33" ht="15.75"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row>
    <row r="389" spans="1:33" ht="15.75"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row>
    <row r="390" spans="1:33" ht="15.75"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row>
    <row r="391" spans="1:33" ht="15.75"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row>
    <row r="392" spans="1:33" ht="15.75"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row>
    <row r="393" spans="1:33" ht="15.75"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row>
    <row r="394" spans="1:33" ht="15.75"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row>
    <row r="395" spans="1:33" ht="15.75"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row>
    <row r="396" spans="1:33" ht="15.75"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row>
    <row r="397" spans="1:33" ht="15.75"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row>
    <row r="398" spans="1:33" ht="15.75"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row>
    <row r="399" spans="1:33" ht="15.75"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row>
    <row r="400" spans="1:33" ht="15.75"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row>
    <row r="401" spans="1:33" ht="15.75"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row>
    <row r="402" spans="1:33" ht="15.75"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row>
    <row r="403" spans="1:33" ht="15.75"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row>
    <row r="404" spans="1:33" ht="15.75"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row>
    <row r="405" spans="1:33" ht="15.75"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row>
    <row r="406" spans="1:33" ht="15.75"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row>
    <row r="407" spans="1:33" ht="15.75"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row>
    <row r="408" spans="1:33" ht="15.75"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row>
    <row r="409" spans="1:33" ht="15.75"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row>
    <row r="410" spans="1:33" ht="15.75"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row>
    <row r="411" spans="1:33" ht="15.75"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row>
    <row r="412" spans="1:33" ht="15.75"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row>
    <row r="413" spans="1:33" ht="15.75"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row>
    <row r="414" spans="1:33" ht="15.75"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row>
    <row r="415" spans="1:33" ht="15.75"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row>
    <row r="416" spans="1:33" ht="15.75"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row>
    <row r="417" spans="1:33" ht="15.75"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row>
    <row r="418" spans="1:33" ht="15.75"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row>
    <row r="419" spans="1:33" ht="15.75"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row>
    <row r="420" spans="1:33" ht="15.75"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row>
    <row r="421" spans="1:33" ht="15.75"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row>
    <row r="422" spans="1:33" ht="15.75"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row>
    <row r="423" spans="1:33" ht="15.75"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row>
    <row r="424" spans="1:33" ht="15.75"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row>
    <row r="425" spans="1:33" ht="15.75"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row>
    <row r="426" spans="1:33" ht="15.75"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row>
    <row r="427" spans="1:33" ht="15.75"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row>
    <row r="428" spans="1:33" ht="15.75"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row>
    <row r="429" spans="1:33" ht="15.75"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row>
    <row r="430" spans="1:33" ht="15.75"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row>
    <row r="431" spans="1:33" ht="15.75"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row>
    <row r="432" spans="1:33" ht="15.75"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row>
    <row r="433" spans="1:33" ht="15.75"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row>
    <row r="434" spans="1:33" ht="15.75"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row>
    <row r="435" spans="1:33" ht="15.75"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row>
    <row r="436" spans="1:33" ht="15.75"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row>
    <row r="437" spans="1:33" ht="15.75"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row>
    <row r="438" spans="1:33" ht="15.75"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row>
    <row r="439" spans="1:33" ht="15.75"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row>
    <row r="440" spans="1:33" ht="15.75"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row>
    <row r="441" spans="1:33" ht="15.75"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row>
    <row r="442" spans="1:33" ht="15.75"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row>
    <row r="443" spans="1:33" ht="15.75"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row>
    <row r="444" spans="1:33" ht="15.75"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row>
    <row r="445" spans="1:33" ht="15.75"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row>
    <row r="446" spans="1:33" ht="15.75"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row>
    <row r="447" spans="1:33" ht="15.75"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row>
    <row r="448" spans="1:33" ht="15.75"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row>
    <row r="449" spans="1:33" ht="15.7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row>
    <row r="450" spans="1:33" ht="15.75"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row>
    <row r="451" spans="1:33" ht="15.7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row>
    <row r="452" spans="1:33" ht="15.7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row>
    <row r="453" spans="1:33" ht="15.7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row>
    <row r="454" spans="1:33" ht="15.75"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row>
    <row r="455" spans="1:33" ht="15.7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row>
    <row r="456" spans="1:33" ht="15.7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row>
    <row r="457" spans="1:33" ht="15.7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row>
    <row r="458" spans="1:33" ht="15.75"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row>
    <row r="459" spans="1:33" ht="15.7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row>
    <row r="460" spans="1:33" ht="15.7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row>
    <row r="461" spans="1:33" ht="15.7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row>
    <row r="462" spans="1:33" ht="15.75"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row>
    <row r="463" spans="1:33" ht="15.7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row>
    <row r="464" spans="1:33" ht="15.7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row>
    <row r="465" spans="1:33" ht="15.7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row>
    <row r="466" spans="1:33" ht="15.75"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row>
    <row r="467" spans="1:33" ht="15.75"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row>
    <row r="468" spans="1:33" ht="15.75"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row>
    <row r="469" spans="1:33" ht="15.75"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row>
    <row r="470" spans="1:33" ht="15.75"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row>
    <row r="471" spans="1:33" ht="15.75"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row>
    <row r="472" spans="1:33" ht="15.75"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row>
    <row r="473" spans="1:33" ht="15.75"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row>
    <row r="474" spans="1:33" ht="15.75"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row>
    <row r="475" spans="1:33" ht="15.75"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row>
    <row r="476" spans="1:33" ht="15.75"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row>
    <row r="477" spans="1:33" ht="15.75"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row>
    <row r="478" spans="1:33" ht="15.75"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row>
    <row r="479" spans="1:33" ht="15.75"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row>
    <row r="480" spans="1:33" ht="15.75"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row>
    <row r="481" spans="1:33" ht="15.75"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row>
    <row r="482" spans="1:33" ht="15.75"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row>
    <row r="483" spans="1:33" ht="15.75"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row>
    <row r="484" spans="1:33" ht="15.75"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row>
    <row r="485" spans="1:33" ht="15.75"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row>
    <row r="486" spans="1:33" ht="15.75"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row>
    <row r="487" spans="1:33" ht="15.75"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row>
    <row r="488" spans="1:33" ht="15.75"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row>
    <row r="489" spans="1:33" ht="15.75"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row>
    <row r="490" spans="1:33" ht="15.75"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row>
    <row r="491" spans="1:33" ht="15.75"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row>
    <row r="492" spans="1:33" ht="15.75"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row>
    <row r="493" spans="1:33" ht="15.75"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row>
    <row r="494" spans="1:33" ht="15.75"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row>
    <row r="495" spans="1:33" ht="15.75"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row>
    <row r="496" spans="1:33" ht="15.75"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row>
    <row r="497" spans="1:33" ht="15.75"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row>
    <row r="498" spans="1:33" ht="15.75"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row>
    <row r="499" spans="1:33" ht="15.75"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row>
    <row r="500" spans="1:33" ht="15.75"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row>
    <row r="501" spans="1:33" ht="15.75"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row>
    <row r="502" spans="1:33" ht="15.75"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row>
    <row r="503" spans="1:33" ht="15.75"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row>
    <row r="504" spans="1:33" ht="15.75"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row>
    <row r="505" spans="1:33" ht="15.75"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row>
    <row r="506" spans="1:33" ht="15.75"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row>
    <row r="507" spans="1:33" ht="15.75"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row>
    <row r="508" spans="1:33" ht="15.75"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row>
    <row r="509" spans="1:33" ht="15.75"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row>
    <row r="510" spans="1:33" ht="15.75"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row>
    <row r="511" spans="1:33" ht="15.75"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row>
    <row r="512" spans="1:33" ht="15.75"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row>
    <row r="513" spans="1:33" ht="15.75"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row>
    <row r="514" spans="1:33" ht="15.75"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row>
    <row r="515" spans="1:33" ht="15.75"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row>
    <row r="516" spans="1:33" ht="15.75"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row>
    <row r="517" spans="1:33" ht="15.75"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row>
    <row r="518" spans="1:33" ht="15.75"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row>
    <row r="519" spans="1:33" ht="15.75"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row>
    <row r="520" spans="1:33" ht="15.75"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row>
    <row r="521" spans="1:33" ht="15.75"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row>
    <row r="522" spans="1:33" ht="15.75"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row>
    <row r="523" spans="1:33" ht="15.75"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row>
    <row r="524" spans="1:33" ht="15.75"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row>
    <row r="525" spans="1:33" ht="15.75"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row>
    <row r="526" spans="1:33" ht="15.75"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row>
    <row r="527" spans="1:33" ht="15.75"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row>
    <row r="528" spans="1:33" ht="15.75"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row>
    <row r="529" spans="1:33" ht="15.75"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row>
    <row r="530" spans="1:33" ht="15.75"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c r="AG530" s="108"/>
    </row>
    <row r="531" spans="1:33" ht="15.75"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c r="AG531" s="108"/>
    </row>
    <row r="532" spans="1:33" ht="15.75"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row>
    <row r="533" spans="1:33" ht="15.75"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row>
    <row r="534" spans="1:33" ht="15.75"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row>
    <row r="535" spans="1:33" ht="15.75"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row>
    <row r="536" spans="1:33" ht="15.75"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row>
    <row r="537" spans="1:33" ht="15.75"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row>
    <row r="538" spans="1:33" ht="15.75"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row>
    <row r="539" spans="1:33" ht="15.75"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row>
    <row r="540" spans="1:33" ht="15.75"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row>
    <row r="541" spans="1:33" ht="15.75"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row>
    <row r="542" spans="1:33" ht="15.75"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row>
    <row r="543" spans="1:33" ht="15.75"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row>
    <row r="544" spans="1:33" ht="15.75"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row>
    <row r="545" spans="1:33" ht="15.75"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row>
    <row r="546" spans="1:33" ht="15.75"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row>
    <row r="547" spans="1:33" ht="15.75"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row>
    <row r="548" spans="1:33" ht="15.75"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row>
    <row r="549" spans="1:33" ht="15.75"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row>
    <row r="550" spans="1:33" ht="15.75"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row>
    <row r="551" spans="1:33" ht="15.75"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row>
    <row r="552" spans="1:33" ht="15.75"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row>
    <row r="553" spans="1:33" ht="15.75"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row>
    <row r="554" spans="1:33" ht="15.75"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row>
    <row r="555" spans="1:33" ht="15.75"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row>
    <row r="556" spans="1:33" ht="15.75"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row>
    <row r="557" spans="1:33" ht="15.75"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row>
    <row r="558" spans="1:33" ht="15.75"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row>
    <row r="559" spans="1:33" ht="15.75"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row>
    <row r="560" spans="1:33" ht="15.75"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row>
    <row r="561" spans="1:33" ht="15.75"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row>
    <row r="562" spans="1:33" ht="15.75"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c r="AG562" s="108"/>
    </row>
    <row r="563" spans="1:33" ht="15.75"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c r="AG563" s="108"/>
    </row>
    <row r="564" spans="1:33" ht="15.75"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c r="AG564" s="108"/>
    </row>
    <row r="565" spans="1:33" ht="15.75"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row>
    <row r="566" spans="1:33" ht="15.75"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row>
    <row r="567" spans="1:33" ht="15.75"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row>
    <row r="568" spans="1:33" ht="15.75"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row>
    <row r="569" spans="1:33" ht="15.75"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row>
    <row r="570" spans="1:33" ht="15.75"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row>
    <row r="571" spans="1:33" ht="15.75"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row>
    <row r="572" spans="1:33" ht="15.75"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row>
    <row r="573" spans="1:33" ht="15.75"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row>
    <row r="574" spans="1:33" ht="15.75"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row>
    <row r="575" spans="1:33" ht="15.75"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row>
    <row r="576" spans="1:33" ht="15.75"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row>
    <row r="577" spans="1:33" ht="15.75"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row>
    <row r="578" spans="1:33" ht="15.75"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row>
    <row r="579" spans="1:33" ht="15.75"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row>
    <row r="580" spans="1:33" ht="15.75"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row>
    <row r="581" spans="1:33" ht="15.75"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row>
    <row r="582" spans="1:33" ht="15.75"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row>
    <row r="583" spans="1:33" ht="15.75"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row>
    <row r="584" spans="1:33" ht="15.75"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row>
    <row r="585" spans="1:33" ht="15.75"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row>
    <row r="586" spans="1:33" ht="15.75"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row>
    <row r="587" spans="1:33" ht="15.75"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row>
    <row r="588" spans="1:33" ht="15.75"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row>
    <row r="589" spans="1:33" ht="15.75"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row>
    <row r="590" spans="1:33" ht="15.75"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row>
    <row r="591" spans="1:33" ht="15.75"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row>
    <row r="592" spans="1:33" ht="15.75"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row>
    <row r="593" spans="1:33" ht="15.75"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row>
    <row r="594" spans="1:33" ht="15.75"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row>
    <row r="595" spans="1:33" ht="15.75"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c r="AG595" s="108"/>
    </row>
    <row r="596" spans="1:33" ht="15.75"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c r="AG596" s="108"/>
    </row>
    <row r="597" spans="1:33" ht="15.75"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c r="AG597" s="108"/>
    </row>
    <row r="598" spans="1:33" ht="15.75"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row>
    <row r="599" spans="1:33" ht="15.75"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row>
    <row r="600" spans="1:33" ht="15.75"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row>
    <row r="601" spans="1:33" ht="15.75"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row>
    <row r="602" spans="1:33" ht="15.75"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row>
    <row r="603" spans="1:33" ht="15.75"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row>
    <row r="604" spans="1:33" ht="15.75"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row>
    <row r="605" spans="1:33" ht="15.75"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row>
    <row r="606" spans="1:33" ht="15.75"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row>
    <row r="607" spans="1:33" ht="15.75"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row>
    <row r="608" spans="1:33" ht="15.75"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row>
    <row r="609" spans="1:33" ht="15.75"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row>
    <row r="610" spans="1:33" ht="15.75"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row>
    <row r="611" spans="1:33" ht="15.75"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row>
    <row r="612" spans="1:33" ht="15.75"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row>
    <row r="613" spans="1:33" ht="15.75"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row>
    <row r="614" spans="1:33" ht="15.75"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row>
    <row r="615" spans="1:33" ht="15.75"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row>
    <row r="616" spans="1:33" ht="15.75"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row>
    <row r="617" spans="1:33" ht="15.75"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row>
    <row r="618" spans="1:33" ht="15.75"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row>
    <row r="619" spans="1:33" ht="15.75"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row>
    <row r="620" spans="1:33" ht="15.75"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row>
    <row r="621" spans="1:33" ht="15.75"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row>
    <row r="622" spans="1:33" ht="15.75"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row>
    <row r="623" spans="1:33" ht="15.75"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row>
    <row r="624" spans="1:33" ht="15.75"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row>
    <row r="625" spans="1:33" ht="15.75"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row>
    <row r="626" spans="1:33" ht="15.75"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row>
    <row r="627" spans="1:33" ht="15.75"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row>
    <row r="628" spans="1:33" ht="15.75"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c r="AG628" s="108"/>
    </row>
    <row r="629" spans="1:33" ht="15.75"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c r="AG629" s="108"/>
    </row>
    <row r="630" spans="1:33" ht="15.75"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c r="AG630" s="108"/>
    </row>
    <row r="631" spans="1:33" ht="15.75"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row>
    <row r="632" spans="1:33" ht="15.75"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row>
    <row r="633" spans="1:33" ht="15.75"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row>
    <row r="634" spans="1:33" ht="15.75"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row>
    <row r="635" spans="1:33" ht="15.75"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row>
    <row r="636" spans="1:33" ht="15.75"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row>
    <row r="637" spans="1:33" ht="15.75"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row>
    <row r="638" spans="1:33" ht="15.75"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row>
    <row r="639" spans="1:33" ht="15.75"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row>
    <row r="640" spans="1:33" ht="15.75"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row>
    <row r="641" spans="1:33" ht="15.75"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row>
    <row r="642" spans="1:33" ht="15.75"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row>
    <row r="643" spans="1:33" ht="15.75"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row>
    <row r="644" spans="1:33" ht="15.75"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row>
    <row r="645" spans="1:33" ht="15.75"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row>
    <row r="646" spans="1:33" ht="15.75"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row>
    <row r="647" spans="1:33" ht="15.75"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row>
    <row r="648" spans="1:33" ht="15.75"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row>
    <row r="649" spans="1:33" ht="15.75"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row>
    <row r="650" spans="1:33" ht="15.75"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row>
    <row r="651" spans="1:33" ht="15.75"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row>
    <row r="652" spans="1:33" ht="15.75"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row>
    <row r="653" spans="1:33" ht="15.75"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row>
    <row r="654" spans="1:33" ht="15.75"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row>
    <row r="655" spans="1:33" ht="15.75"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row>
    <row r="656" spans="1:33" ht="15.75"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row>
    <row r="657" spans="1:33" ht="15.75"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row>
    <row r="658" spans="1:33" ht="15.75"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row>
    <row r="659" spans="1:33" ht="15.75"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row>
    <row r="660" spans="1:33" ht="15.75"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row>
    <row r="661" spans="1:33" ht="15.75"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c r="AG661" s="108"/>
    </row>
    <row r="662" spans="1:33" ht="15.75"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c r="AG662" s="108"/>
    </row>
    <row r="663" spans="1:33" ht="15.75"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c r="AG663" s="108"/>
    </row>
    <row r="664" spans="1:33" ht="15.75"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row>
    <row r="665" spans="1:33" ht="15.75"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row>
    <row r="666" spans="1:33" ht="15.75"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row>
    <row r="667" spans="1:33" ht="15.75"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row>
    <row r="668" spans="1:33" ht="15.75"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row>
    <row r="669" spans="1:33" ht="15.75"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row>
    <row r="670" spans="1:33" ht="15.75"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row>
    <row r="671" spans="1:33" ht="15.75"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row>
    <row r="672" spans="1:33" ht="15.75"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row>
    <row r="673" spans="1:33" ht="15.75"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row>
    <row r="674" spans="1:33" ht="15.75"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row>
    <row r="675" spans="1:33" ht="15.75"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row>
    <row r="676" spans="1:33" ht="15.75"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row>
    <row r="677" spans="1:33" ht="15.75"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row>
    <row r="678" spans="1:33" ht="15.75"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row>
    <row r="679" spans="1:33" ht="15.75"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row>
    <row r="680" spans="1:33" ht="15.75"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row>
    <row r="681" spans="1:33" ht="15.75"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row>
    <row r="682" spans="1:33" ht="15.75"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row>
    <row r="683" spans="1:33" ht="15.75"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row>
    <row r="684" spans="1:33" ht="15.75"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row>
    <row r="685" spans="1:33" ht="15.75"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row>
    <row r="686" spans="1:33" ht="15.75"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row>
    <row r="687" spans="1:33" ht="15.75"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row>
    <row r="688" spans="1:33" ht="15.75"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row>
    <row r="689" spans="1:33" ht="15.75"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row>
    <row r="690" spans="1:33" ht="15.75"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row>
    <row r="691" spans="1:33" ht="15.75"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row>
    <row r="692" spans="1:33" ht="15.75"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row>
    <row r="693" spans="1:33" ht="15.75"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row>
    <row r="694" spans="1:33" ht="15.75"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c r="AG694" s="108"/>
    </row>
    <row r="695" spans="1:33" ht="15.75"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c r="AG695" s="108"/>
    </row>
    <row r="696" spans="1:33" ht="15.75"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c r="AG696" s="108"/>
    </row>
    <row r="697" spans="1:33" ht="15.75"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row>
    <row r="698" spans="1:33" ht="15.75"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row>
    <row r="699" spans="1:33" ht="15.75"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row>
    <row r="700" spans="1:33" ht="15.75"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row>
    <row r="701" spans="1:33" ht="15.75"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row>
    <row r="702" spans="1:33" ht="15.75"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row>
    <row r="703" spans="1:33" ht="15.75"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row>
    <row r="704" spans="1:33" ht="15.75"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row>
    <row r="705" spans="1:33" ht="15.75"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row>
    <row r="706" spans="1:33" ht="15.75"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row>
    <row r="707" spans="1:33" ht="15.75"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row>
    <row r="708" spans="1:33" ht="15.75"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row>
    <row r="709" spans="1:33" ht="15.75"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row>
    <row r="710" spans="1:33" ht="15.75"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row>
    <row r="711" spans="1:33" ht="15.75"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row>
    <row r="712" spans="1:33" ht="15.75"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row>
    <row r="713" spans="1:33" ht="15.75"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row>
    <row r="714" spans="1:33" ht="15.75"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row>
    <row r="715" spans="1:33" ht="15.75"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row>
    <row r="716" spans="1:33" ht="15.75"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row>
    <row r="717" spans="1:33" ht="15.75"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row>
    <row r="718" spans="1:33" ht="15.75"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row>
    <row r="719" spans="1:33" ht="15.75"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row>
    <row r="720" spans="1:33" ht="15.75"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row>
    <row r="721" spans="1:33" ht="15.75"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row>
    <row r="722" spans="1:33" ht="15.75"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row>
    <row r="723" spans="1:33" ht="15.75"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row>
    <row r="724" spans="1:33" ht="15.75"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row>
    <row r="725" spans="1:33" ht="15.75"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row>
    <row r="726" spans="1:33" ht="15.75"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row>
    <row r="727" spans="1:33" ht="15.75"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row>
    <row r="728" spans="1:33" ht="15.75"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c r="AG728" s="108"/>
    </row>
    <row r="729" spans="1:33" ht="15.75"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c r="AG729" s="108"/>
    </row>
    <row r="730" spans="1:33" ht="15.75"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row>
    <row r="731" spans="1:33" ht="15.75"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row>
    <row r="732" spans="1:33" ht="15.75"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row>
    <row r="733" spans="1:33" ht="15.75"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row>
    <row r="734" spans="1:33" ht="15.75"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row>
    <row r="735" spans="1:33" ht="15.75"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row>
    <row r="736" spans="1:33" ht="15.75"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row>
    <row r="737" spans="1:33" ht="15.75"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row>
    <row r="738" spans="1:33" ht="15.75"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row>
    <row r="739" spans="1:33" ht="15.75"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row>
    <row r="740" spans="1:33" ht="15.75"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row>
    <row r="741" spans="1:33" ht="15.75"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row>
    <row r="742" spans="1:33" ht="15.75"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row>
    <row r="743" spans="1:33" ht="15.75"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row>
    <row r="744" spans="1:33" ht="15.75"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row>
    <row r="745" spans="1:33" ht="15.75"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row>
    <row r="746" spans="1:33" ht="15.75"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row>
    <row r="747" spans="1:33" ht="15.75"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row>
    <row r="748" spans="1:33" ht="15.75"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row>
    <row r="749" spans="1:33" ht="15.75"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row>
    <row r="750" spans="1:33" ht="15.75"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row>
    <row r="751" spans="1:33" ht="15.75"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row>
    <row r="752" spans="1:33" ht="15.75"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row>
    <row r="753" spans="1:33" ht="15.75"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row>
    <row r="754" spans="1:33" ht="15.75"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row>
    <row r="755" spans="1:33" ht="15.75"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row>
    <row r="756" spans="1:33" ht="15.75"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row>
    <row r="757" spans="1:33" ht="15.75"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row>
    <row r="758" spans="1:33" ht="15.75"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row>
    <row r="759" spans="1:33" ht="15.75"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row>
    <row r="760" spans="1:33" ht="15.75"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row>
    <row r="761" spans="1:33" ht="15.75"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row>
    <row r="762" spans="1:33" ht="15.75"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c r="AG762" s="108"/>
    </row>
    <row r="763" spans="1:33" ht="15.75"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row>
    <row r="764" spans="1:33" ht="15.75"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row>
    <row r="765" spans="1:33" ht="15.75"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row>
    <row r="766" spans="1:33" ht="15.75"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row>
    <row r="767" spans="1:33" ht="15.75"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row>
    <row r="768" spans="1:33" ht="15.75"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row>
    <row r="769" spans="1:33" ht="15.75"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row>
    <row r="770" spans="1:33" ht="15.75"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row>
    <row r="771" spans="1:33" ht="15.75"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row>
    <row r="772" spans="1:33" ht="15.75"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row>
    <row r="773" spans="1:33" ht="15.75"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row>
    <row r="774" spans="1:33" ht="15.75"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row>
    <row r="775" spans="1:33" ht="15.75"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row>
    <row r="776" spans="1:33" ht="15.75"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row>
    <row r="777" spans="1:33" ht="15.75"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row>
    <row r="778" spans="1:33" ht="15.75"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row>
    <row r="779" spans="1:33" ht="15.75"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row>
    <row r="780" spans="1:33" ht="15.75"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row>
    <row r="781" spans="1:33" ht="15.75"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row>
    <row r="782" spans="1:33" ht="15.75"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row>
    <row r="783" spans="1:33" ht="15.75"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row>
    <row r="784" spans="1:33" ht="15.75"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row>
    <row r="785" spans="1:33" ht="15.75"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row>
    <row r="786" spans="1:33" ht="15.75"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row>
    <row r="787" spans="1:33" ht="15.75"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row>
    <row r="788" spans="1:33" ht="15.75"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row>
    <row r="789" spans="1:33" ht="15.75"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row>
    <row r="790" spans="1:33" ht="15.75"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row>
    <row r="791" spans="1:33" ht="15.75"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row>
    <row r="792" spans="1:33" ht="15.75"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row>
    <row r="793" spans="1:33" ht="15.75"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c r="AG793" s="108"/>
    </row>
    <row r="794" spans="1:33" ht="15.75"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c r="AG794" s="108"/>
    </row>
    <row r="795" spans="1:33" ht="15.75"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row>
    <row r="796" spans="1:33" ht="15.75"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row>
    <row r="797" spans="1:33" ht="15.75"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row>
    <row r="798" spans="1:33" ht="15.75"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row>
    <row r="799" spans="1:33" ht="15.75"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row>
    <row r="800" spans="1:33" ht="15.75"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row>
    <row r="801" spans="1:33" ht="15.75"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row>
    <row r="802" spans="1:33" ht="15.75"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row>
    <row r="803" spans="1:33" ht="15.75"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row>
    <row r="804" spans="1:33" ht="15.75"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row>
    <row r="805" spans="1:33" ht="15.75"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row>
    <row r="806" spans="1:33" ht="15.75"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row>
    <row r="807" spans="1:33" ht="15.75"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row>
    <row r="808" spans="1:33" ht="15.75"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row>
    <row r="809" spans="1:33" ht="15.75"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row>
    <row r="810" spans="1:33" ht="15.75"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row>
    <row r="811" spans="1:33" ht="15.75"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row>
    <row r="812" spans="1:33" ht="15.75"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row>
    <row r="813" spans="1:33" ht="15.75"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row>
    <row r="814" spans="1:33" ht="15.75"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row>
    <row r="815" spans="1:33" ht="15.75"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row>
    <row r="816" spans="1:33" ht="15.75"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row>
    <row r="817" spans="1:33" ht="15.75"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row>
    <row r="818" spans="1:33" ht="15.75"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row>
    <row r="819" spans="1:33" ht="15.75"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row>
    <row r="820" spans="1:33" ht="15.75"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row>
    <row r="821" spans="1:33" ht="15.75"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row>
    <row r="822" spans="1:33" ht="15.75"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row>
    <row r="823" spans="1:33" ht="15.75"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row>
    <row r="824" spans="1:33" ht="15.75"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row>
    <row r="825" spans="1:33" ht="15.75"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row>
    <row r="826" spans="1:33" ht="15.75"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c r="AG826" s="108"/>
    </row>
    <row r="827" spans="1:33" ht="15.75"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c r="AG827" s="108"/>
    </row>
    <row r="828" spans="1:33" ht="15.75"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c r="AG828" s="108"/>
    </row>
    <row r="829" spans="1:33" ht="15.75"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row>
    <row r="830" spans="1:33" ht="15.75"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row>
    <row r="831" spans="1:33" ht="15.75"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row>
    <row r="832" spans="1:33" ht="15.75"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row>
    <row r="833" spans="1:33" ht="15.75"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row>
    <row r="834" spans="1:33" ht="15.75"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row>
    <row r="835" spans="1:33" ht="15.75"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row>
    <row r="836" spans="1:33" ht="15.75"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row>
    <row r="837" spans="1:33" ht="15.75"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row>
    <row r="838" spans="1:33" ht="15.75"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row>
    <row r="839" spans="1:33" ht="15.75"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row>
    <row r="840" spans="1:33" ht="15.75"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row>
    <row r="841" spans="1:33" ht="15.75"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row>
    <row r="842" spans="1:33" ht="15.75"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row>
    <row r="843" spans="1:33" ht="15.75"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row>
    <row r="844" spans="1:33" ht="15.75"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row>
    <row r="845" spans="1:33" ht="15.75"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row>
    <row r="846" spans="1:33" ht="15.75"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row>
    <row r="847" spans="1:33" ht="15.75"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row>
    <row r="848" spans="1:33" ht="15.75"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row>
    <row r="849" spans="1:33" ht="15.75"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row>
    <row r="850" spans="1:33" ht="15.75"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row>
    <row r="851" spans="1:33" ht="15.75"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row>
    <row r="852" spans="1:33" ht="15.75"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row>
    <row r="853" spans="1:33" ht="15.75"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row>
    <row r="854" spans="1:33" ht="15.75"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row>
    <row r="855" spans="1:33" ht="15.75"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row>
    <row r="856" spans="1:33" ht="15.75"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row>
    <row r="857" spans="1:33" ht="15.75"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row>
    <row r="858" spans="1:33" ht="15.75"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row>
    <row r="859" spans="1:33" ht="15.75"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row>
    <row r="860" spans="1:33" ht="15.75"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c r="AG860" s="108"/>
    </row>
    <row r="861" spans="1:33" ht="15.75"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row>
    <row r="862" spans="1:33" ht="15.75"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row>
    <row r="863" spans="1:33" ht="15.75"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row>
    <row r="864" spans="1:33" ht="15.75"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row>
    <row r="865" spans="1:33" ht="15.75"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row>
    <row r="866" spans="1:33" ht="15.75"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row>
    <row r="867" spans="1:33" ht="15.7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row>
    <row r="868" spans="1:33" ht="15.7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row>
    <row r="869" spans="1:33" ht="15.7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row>
    <row r="870" spans="1:33" ht="15.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row>
    <row r="871" spans="1:33" ht="15.7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row>
    <row r="872" spans="1:33" ht="15.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row>
    <row r="873" spans="1:33" ht="15.7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row>
    <row r="874" spans="1:33" ht="15.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row>
    <row r="875" spans="1:33" ht="15.75"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row>
    <row r="876" spans="1:33" ht="15.7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row>
    <row r="877" spans="1:33" ht="15.7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row>
    <row r="878" spans="1:33" ht="15.7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row>
    <row r="879" spans="1:33" ht="15.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row>
    <row r="880" spans="1:33" ht="15.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row>
    <row r="881" spans="1:33" ht="15.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row>
    <row r="882" spans="1:33" ht="15.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row>
    <row r="883" spans="1:33" ht="15.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row>
    <row r="884" spans="1:33" ht="15.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row>
    <row r="885" spans="1:33" ht="15.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row>
    <row r="886" spans="1:33" ht="15.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row>
    <row r="887" spans="1:33" ht="15.7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row>
    <row r="888" spans="1:33" ht="15.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row>
    <row r="889" spans="1:33" ht="15.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row>
    <row r="890" spans="1:33" ht="15.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row>
    <row r="891" spans="1:33" ht="15.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row>
    <row r="892" spans="1:33" ht="15.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row>
    <row r="893" spans="1:33" ht="15.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row>
    <row r="894" spans="1:33" ht="15.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row>
    <row r="895" spans="1:33" ht="15.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row>
    <row r="896" spans="1:33" ht="15.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row>
    <row r="897" spans="1:33" ht="15.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row>
    <row r="898" spans="1:33" ht="15.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row>
    <row r="899" spans="1:33" ht="15.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row>
    <row r="900" spans="1:33" ht="15.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row>
    <row r="901" spans="1:33" ht="15.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row>
    <row r="902" spans="1:33" ht="15.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row>
    <row r="903" spans="1:33" ht="15.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row>
    <row r="904" spans="1:33" ht="15.7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row>
    <row r="905" spans="1:33" ht="15.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row>
    <row r="906" spans="1:33" ht="15.7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row>
    <row r="907" spans="1:33" ht="15.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row>
    <row r="908" spans="1:33" ht="15.75"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row>
    <row r="909" spans="1:33" ht="15.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row>
    <row r="910" spans="1:33" ht="15.75"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row>
    <row r="911" spans="1:33" ht="15.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row>
    <row r="912" spans="1:33" ht="15.75"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row>
    <row r="913" spans="1:33" ht="15.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row>
    <row r="914" spans="1:33" ht="15.75"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row>
    <row r="915" spans="1:33" ht="15.7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row>
    <row r="916" spans="1:33" ht="15.75"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row>
    <row r="917" spans="1:33" ht="15.75"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row>
    <row r="918" spans="1:33" ht="15.75"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row>
    <row r="919" spans="1:33" ht="15.75"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row>
    <row r="920" spans="1:33" ht="15.75"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row>
    <row r="921" spans="1:33" ht="15.75"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row>
    <row r="922" spans="1:33" ht="15.75"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row>
    <row r="923" spans="1:33" ht="15.75"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row>
    <row r="924" spans="1:33" ht="15.75"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row>
    <row r="925" spans="1:33" ht="15.75"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row>
    <row r="926" spans="1:33" ht="15.75"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row>
    <row r="927" spans="1:33" ht="15.75"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row>
    <row r="928" spans="1:33" ht="15.75"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row>
    <row r="929" spans="1:33" ht="15.75"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row>
    <row r="930" spans="1:33" ht="15.75"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row>
    <row r="931" spans="1:33" ht="15.75"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row>
    <row r="932" spans="1:33" ht="15.75"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row>
    <row r="933" spans="1:33" ht="15.75"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row>
    <row r="934" spans="1:33" ht="15.75"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row>
    <row r="935" spans="1:33" ht="15.75"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row>
    <row r="936" spans="1:33" ht="15.75"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row>
    <row r="937" spans="1:33" ht="15.75"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row>
    <row r="938" spans="1:33" ht="15.75"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row>
    <row r="939" spans="1:33" ht="15.75"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row>
    <row r="940" spans="1:33" ht="15.75"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row>
    <row r="941" spans="1:33" ht="15.75"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row>
    <row r="942" spans="1:33" ht="15.75"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row>
    <row r="943" spans="1:33" ht="15.75"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row>
    <row r="944" spans="1:33" ht="15.75"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row>
    <row r="945" spans="1:33" ht="15.75"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row>
    <row r="946" spans="1:33" ht="15.75"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row>
    <row r="947" spans="1:33" ht="15.75"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row>
    <row r="948" spans="1:33" ht="15.75"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row>
    <row r="949" spans="1:33" ht="15.75"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row>
    <row r="950" spans="1:33" ht="15.75"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row>
    <row r="951" spans="1:33" ht="15.75"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row>
    <row r="952" spans="1:33" ht="15.75"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row>
    <row r="953" spans="1:33" ht="15.75"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row>
    <row r="954" spans="1:33" ht="15.75"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row>
    <row r="955" spans="1:33" ht="15.75"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row>
    <row r="956" spans="1:33" ht="15.75" customHeight="1">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row>
    <row r="957" spans="1:33" ht="15.75" customHeight="1">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row>
    <row r="958" spans="1:33" ht="15.75" customHeight="1">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c r="AG958" s="108"/>
    </row>
    <row r="959" spans="1:33" ht="15.75" customHeight="1">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c r="AG959" s="108"/>
    </row>
    <row r="960" spans="1:33" ht="15.75" customHeight="1">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c r="AG960" s="108"/>
    </row>
    <row r="961" spans="1:33" ht="15.75" customHeight="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row>
    <row r="962" spans="1:33" ht="15.75" customHeight="1">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row>
    <row r="963" spans="1:33" ht="15.75" customHeight="1">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row>
    <row r="964" spans="1:33" ht="15.75" customHeight="1">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row>
    <row r="965" spans="1:33" ht="15.75" customHeight="1">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row>
    <row r="966" spans="1:33" ht="15.75" customHeight="1">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row>
    <row r="967" spans="1:33" ht="15.75" customHeight="1">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row>
    <row r="968" spans="1:33" ht="15.75" customHeight="1">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row>
    <row r="969" spans="1:33" ht="15.75" customHeight="1">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row>
    <row r="970" spans="1:33" ht="15.75" customHeight="1">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row>
    <row r="971" spans="1:33" ht="15.75" customHeight="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row>
    <row r="972" spans="1:33" ht="15.75" customHeight="1">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row>
    <row r="973" spans="1:33" ht="15.75" customHeight="1">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row>
    <row r="974" spans="1:33" ht="15.75" customHeight="1">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row>
    <row r="975" spans="1:33" ht="15.75" customHeight="1">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row>
    <row r="976" spans="1:33" ht="15.75" customHeight="1">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row>
    <row r="977" spans="1:33" ht="15.75" customHeight="1">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row>
    <row r="978" spans="1:33" ht="15.75" customHeight="1">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row>
    <row r="979" spans="1:33" ht="15.75" customHeight="1">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row>
    <row r="980" spans="1:33" ht="15.75" customHeight="1">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row>
    <row r="981" spans="1:33" ht="15.75" customHeight="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row>
    <row r="982" spans="1:33" ht="15.75" customHeight="1">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row>
    <row r="983" spans="1:33" ht="15.75" customHeight="1">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row>
    <row r="984" spans="1:33" ht="15.75" customHeight="1">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row>
    <row r="985" spans="1:33" ht="15.75" customHeight="1">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row>
    <row r="986" spans="1:33" ht="15.75" customHeight="1">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row>
    <row r="987" spans="1:33" ht="15.75" customHeight="1">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row>
    <row r="988" spans="1:33" ht="15.75" customHeight="1">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row>
    <row r="989" spans="1:33" ht="15.75" customHeight="1">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row>
    <row r="990" spans="1:33" ht="15.75" customHeight="1">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row>
    <row r="991" spans="1:33" ht="15.75" customHeight="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c r="AG991" s="108"/>
    </row>
    <row r="992" spans="1:33" ht="15.75" customHeight="1">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c r="AG992" s="108"/>
    </row>
    <row r="993" spans="1:33" ht="15.75" customHeight="1">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c r="AG993" s="108"/>
    </row>
    <row r="994" spans="1:33" ht="15.75" customHeight="1">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row>
    <row r="995" spans="1:33" ht="15.75" customHeight="1">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row>
    <row r="996" spans="1:33" ht="15.75" customHeight="1">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row>
    <row r="997" spans="1:33" ht="15.75" customHeight="1">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row>
    <row r="998" spans="1:33" ht="15.75" customHeight="1">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row>
    <row r="999" spans="1:33" ht="15.75" customHeight="1">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row>
    <row r="1000" spans="1:33" ht="15.75" customHeight="1">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row>
  </sheetData>
  <mergeCells count="16">
    <mergeCell ref="M9:M10"/>
    <mergeCell ref="H10:K10"/>
    <mergeCell ref="L10:L11"/>
    <mergeCell ref="H11:I11"/>
    <mergeCell ref="J11:K11"/>
    <mergeCell ref="M11:M12"/>
    <mergeCell ref="A16:F16"/>
    <mergeCell ref="A7:L7"/>
    <mergeCell ref="A9:A12"/>
    <mergeCell ref="B9:B12"/>
    <mergeCell ref="C9:C12"/>
    <mergeCell ref="D9:D12"/>
    <mergeCell ref="E9:E12"/>
    <mergeCell ref="F9:F12"/>
    <mergeCell ref="G9:G12"/>
    <mergeCell ref="H9:L9"/>
  </mergeCells>
  <printOptions horizontalCentered="1" verticalCentered="1"/>
  <pageMargins left="0.70866141732283472" right="0.70866141732283472" top="0.74803149606299213" bottom="0.74803149606299213"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28" customWidth="1"/>
    <col min="3" max="3" width="14.42578125" customWidth="1"/>
    <col min="4" max="4" width="19.7109375" customWidth="1"/>
    <col min="5" max="5" width="19.85546875" customWidth="1"/>
    <col min="6" max="6" width="34" customWidth="1"/>
    <col min="7" max="8" width="14.42578125" customWidth="1"/>
    <col min="9" max="9" width="18" customWidth="1"/>
    <col min="10" max="10" width="25.140625" customWidth="1"/>
    <col min="11" max="11" width="41" customWidth="1"/>
    <col min="12" max="12" width="14.42578125" customWidth="1"/>
    <col min="13" max="13" width="16.5703125" customWidth="1"/>
    <col min="14" max="14" width="14.42578125" customWidth="1"/>
    <col min="15" max="15" width="18.7109375" customWidth="1"/>
    <col min="16" max="17" width="14.42578125" customWidth="1"/>
    <col min="18" max="18" width="18.42578125" customWidth="1"/>
    <col min="19" max="19" width="44.140625" customWidth="1"/>
    <col min="20" max="27" width="14.42578125" customWidth="1"/>
  </cols>
  <sheetData>
    <row r="1" spans="1:27" ht="66.75" customHeight="1">
      <c r="A1" s="132" t="s">
        <v>30</v>
      </c>
      <c r="B1" s="433" t="str">
        <f>+'02. Capacitación-Socializacione'!A14</f>
        <v>Identificar las barreras de acceso a mercados internacionales de las empresas de la cadena productiva de interés.
ACTIVIDAD 1.2</v>
      </c>
      <c r="C1" s="434"/>
      <c r="D1" s="434"/>
      <c r="E1" s="434"/>
      <c r="F1" s="434"/>
      <c r="G1" s="435"/>
      <c r="H1" s="133"/>
      <c r="I1" s="133"/>
      <c r="J1" s="134"/>
      <c r="K1" s="135"/>
      <c r="L1" s="136"/>
      <c r="M1" s="137"/>
      <c r="N1" s="136"/>
      <c r="O1" s="136"/>
      <c r="P1" s="136"/>
      <c r="Q1" s="136"/>
      <c r="R1" s="136"/>
      <c r="S1" s="136"/>
      <c r="T1" s="136"/>
      <c r="U1" s="136"/>
      <c r="V1" s="136"/>
      <c r="W1" s="136"/>
      <c r="X1" s="136"/>
      <c r="Y1" s="136"/>
      <c r="Z1" s="136"/>
      <c r="AA1" s="136"/>
    </row>
    <row r="2" spans="1:27" ht="25.5" customHeight="1">
      <c r="A2" s="138" t="s">
        <v>181</v>
      </c>
      <c r="B2" s="436">
        <v>90</v>
      </c>
      <c r="C2" s="434"/>
      <c r="D2" s="434"/>
      <c r="E2" s="434"/>
      <c r="F2" s="434"/>
      <c r="G2" s="435"/>
      <c r="H2" s="133"/>
      <c r="I2" s="133"/>
      <c r="J2" s="136"/>
      <c r="K2" s="135"/>
      <c r="L2" s="136"/>
      <c r="M2" s="136"/>
      <c r="N2" s="136"/>
      <c r="O2" s="136"/>
      <c r="P2" s="136"/>
      <c r="Q2" s="136"/>
      <c r="R2" s="136"/>
      <c r="S2" s="136"/>
      <c r="T2" s="136"/>
      <c r="U2" s="136"/>
      <c r="V2" s="136"/>
      <c r="W2" s="136"/>
      <c r="X2" s="136"/>
      <c r="Y2" s="136"/>
      <c r="Z2" s="136"/>
      <c r="AA2" s="136"/>
    </row>
    <row r="3" spans="1:27" ht="15.75" customHeight="1">
      <c r="A3" s="437" t="s">
        <v>182</v>
      </c>
      <c r="B3" s="439" t="s">
        <v>183</v>
      </c>
      <c r="C3" s="440"/>
      <c r="D3" s="440"/>
      <c r="E3" s="440"/>
      <c r="F3" s="440"/>
      <c r="G3" s="441"/>
      <c r="H3" s="133"/>
      <c r="I3" s="133"/>
      <c r="J3" s="136"/>
      <c r="K3" s="135"/>
      <c r="L3" s="136"/>
      <c r="M3" s="136"/>
      <c r="N3" s="136"/>
      <c r="O3" s="136"/>
      <c r="P3" s="136"/>
      <c r="Q3" s="136"/>
      <c r="R3" s="136"/>
      <c r="S3" s="136"/>
      <c r="T3" s="136"/>
      <c r="U3" s="136"/>
      <c r="V3" s="136"/>
      <c r="W3" s="136"/>
      <c r="X3" s="136"/>
      <c r="Y3" s="136"/>
      <c r="Z3" s="136"/>
      <c r="AA3" s="136"/>
    </row>
    <row r="4" spans="1:27" ht="15.75" customHeight="1">
      <c r="A4" s="438"/>
      <c r="B4" s="442"/>
      <c r="C4" s="443"/>
      <c r="D4" s="443"/>
      <c r="E4" s="443"/>
      <c r="F4" s="443"/>
      <c r="G4" s="444"/>
      <c r="H4" s="133"/>
      <c r="I4" s="133"/>
      <c r="J4" s="136"/>
      <c r="K4" s="135"/>
      <c r="L4" s="136"/>
      <c r="M4" s="136"/>
      <c r="N4" s="136"/>
      <c r="O4" s="136"/>
      <c r="P4" s="136"/>
      <c r="Q4" s="136"/>
      <c r="R4" s="136"/>
      <c r="S4" s="136"/>
      <c r="T4" s="136"/>
      <c r="U4" s="136"/>
      <c r="V4" s="136"/>
      <c r="W4" s="136"/>
      <c r="X4" s="136"/>
      <c r="Y4" s="136"/>
      <c r="Z4" s="136"/>
      <c r="AA4" s="136"/>
    </row>
    <row r="5" spans="1:27" ht="42" customHeight="1">
      <c r="A5" s="139"/>
      <c r="B5" s="136"/>
      <c r="C5" s="136"/>
      <c r="D5" s="136"/>
      <c r="E5" s="136"/>
      <c r="F5" s="136"/>
      <c r="G5" s="136"/>
      <c r="H5" s="133"/>
      <c r="I5" s="133"/>
      <c r="J5" s="136"/>
      <c r="K5" s="135"/>
      <c r="L5" s="136"/>
      <c r="M5" s="136"/>
      <c r="N5" s="136"/>
      <c r="O5" s="136"/>
      <c r="P5" s="136"/>
      <c r="Q5" s="136"/>
      <c r="R5" s="136"/>
      <c r="S5" s="136"/>
      <c r="T5" s="136"/>
      <c r="U5" s="136"/>
      <c r="V5" s="136"/>
      <c r="W5" s="136"/>
      <c r="X5" s="136"/>
      <c r="Y5" s="136"/>
      <c r="Z5" s="136"/>
      <c r="AA5" s="136"/>
    </row>
    <row r="6" spans="1:27" ht="25.5" customHeight="1">
      <c r="A6" s="140" t="s">
        <v>184</v>
      </c>
      <c r="B6" s="141"/>
      <c r="C6" s="141"/>
      <c r="D6" s="141"/>
      <c r="E6" s="141"/>
      <c r="F6" s="141"/>
      <c r="G6" s="141"/>
      <c r="H6" s="142"/>
      <c r="I6" s="142"/>
      <c r="J6" s="141"/>
      <c r="K6" s="141"/>
      <c r="L6" s="141"/>
      <c r="M6" s="141"/>
      <c r="N6" s="141"/>
      <c r="O6" s="141"/>
      <c r="P6" s="141"/>
      <c r="Q6" s="141"/>
      <c r="R6" s="141"/>
      <c r="S6" s="141"/>
      <c r="T6" s="141"/>
      <c r="U6" s="141"/>
      <c r="V6" s="141"/>
      <c r="W6" s="141"/>
      <c r="X6" s="141"/>
      <c r="Y6" s="141"/>
      <c r="Z6" s="141"/>
      <c r="AA6" s="141"/>
    </row>
    <row r="7" spans="1:27" ht="15.75" customHeight="1">
      <c r="A7" s="143"/>
      <c r="B7" s="143"/>
      <c r="C7" s="445" t="s">
        <v>185</v>
      </c>
      <c r="D7" s="389"/>
      <c r="E7" s="389"/>
      <c r="F7" s="411"/>
      <c r="G7" s="446" t="s">
        <v>186</v>
      </c>
      <c r="H7" s="447"/>
      <c r="I7" s="447"/>
      <c r="J7" s="448"/>
      <c r="K7" s="421" t="s">
        <v>187</v>
      </c>
      <c r="L7" s="422"/>
      <c r="M7" s="422"/>
      <c r="N7" s="423"/>
      <c r="O7" s="8"/>
      <c r="P7" s="8"/>
      <c r="Q7" s="8"/>
      <c r="R7" s="8"/>
      <c r="S7" s="8"/>
      <c r="T7" s="136"/>
      <c r="U7" s="136"/>
      <c r="V7" s="136"/>
      <c r="W7" s="136"/>
      <c r="X7" s="136"/>
      <c r="Y7" s="136"/>
      <c r="Z7" s="136"/>
      <c r="AA7" s="136"/>
    </row>
    <row r="8" spans="1:27" ht="38.25">
      <c r="A8" s="144" t="s">
        <v>188</v>
      </c>
      <c r="B8" s="144" t="s">
        <v>189</v>
      </c>
      <c r="C8" s="145" t="s">
        <v>190</v>
      </c>
      <c r="D8" s="146" t="s">
        <v>191</v>
      </c>
      <c r="E8" s="147" t="s">
        <v>192</v>
      </c>
      <c r="F8" s="148" t="s">
        <v>193</v>
      </c>
      <c r="G8" s="149" t="s">
        <v>194</v>
      </c>
      <c r="H8" s="150" t="s">
        <v>112</v>
      </c>
      <c r="I8" s="150" t="s">
        <v>195</v>
      </c>
      <c r="J8" s="150" t="s">
        <v>80</v>
      </c>
      <c r="K8" s="424"/>
      <c r="L8" s="389"/>
      <c r="M8" s="389"/>
      <c r="N8" s="411"/>
      <c r="O8" s="8"/>
      <c r="P8" s="8"/>
      <c r="Q8" s="8"/>
      <c r="R8" s="8"/>
      <c r="S8" s="8"/>
      <c r="T8" s="136"/>
      <c r="U8" s="136"/>
      <c r="V8" s="136"/>
      <c r="W8" s="136"/>
      <c r="X8" s="136"/>
      <c r="Y8" s="136"/>
      <c r="Z8" s="136"/>
      <c r="AA8" s="136"/>
    </row>
    <row r="9" spans="1:27" ht="96" customHeight="1">
      <c r="A9" s="151" t="s">
        <v>86</v>
      </c>
      <c r="B9" s="152" t="s">
        <v>196</v>
      </c>
      <c r="C9" s="153">
        <v>8</v>
      </c>
      <c r="D9" s="154" t="s">
        <v>197</v>
      </c>
      <c r="E9" s="155">
        <f t="shared" ref="E9:E11" si="0">3*5</f>
        <v>15</v>
      </c>
      <c r="F9" s="156">
        <f t="shared" ref="F9:F10" si="1">15*8</f>
        <v>120</v>
      </c>
      <c r="G9" s="157">
        <f t="shared" ref="G9:G11" si="2">+F9</f>
        <v>120</v>
      </c>
      <c r="H9" s="158" t="s">
        <v>197</v>
      </c>
      <c r="I9" s="158">
        <v>166666.66666666669</v>
      </c>
      <c r="J9" s="159">
        <f t="shared" ref="J9:J11" si="3">I9*G9</f>
        <v>20000000.000000004</v>
      </c>
      <c r="K9" s="425" t="s">
        <v>198</v>
      </c>
      <c r="L9" s="391"/>
      <c r="M9" s="391"/>
      <c r="N9" s="387"/>
      <c r="O9" s="160"/>
      <c r="P9" s="8"/>
      <c r="Q9" s="8"/>
      <c r="R9" s="8"/>
      <c r="S9" s="8"/>
      <c r="T9" s="136"/>
      <c r="U9" s="136"/>
      <c r="V9" s="136"/>
      <c r="W9" s="136"/>
      <c r="X9" s="136"/>
      <c r="Y9" s="136"/>
      <c r="Z9" s="136"/>
      <c r="AA9" s="136"/>
    </row>
    <row r="10" spans="1:27" ht="62.25" customHeight="1">
      <c r="A10" s="161" t="s">
        <v>199</v>
      </c>
      <c r="B10" s="152" t="s">
        <v>200</v>
      </c>
      <c r="C10" s="153">
        <v>9</v>
      </c>
      <c r="D10" s="154" t="s">
        <v>197</v>
      </c>
      <c r="E10" s="155">
        <f t="shared" si="0"/>
        <v>15</v>
      </c>
      <c r="F10" s="156">
        <f t="shared" si="1"/>
        <v>120</v>
      </c>
      <c r="G10" s="157">
        <f t="shared" si="2"/>
        <v>120</v>
      </c>
      <c r="H10" s="158" t="s">
        <v>197</v>
      </c>
      <c r="I10" s="158">
        <f>70400+29900</f>
        <v>100300</v>
      </c>
      <c r="J10" s="162">
        <f t="shared" si="3"/>
        <v>12036000</v>
      </c>
      <c r="K10" s="426" t="s">
        <v>201</v>
      </c>
      <c r="L10" s="391"/>
      <c r="M10" s="391"/>
      <c r="N10" s="387"/>
      <c r="O10" s="160" t="s">
        <v>202</v>
      </c>
      <c r="P10" s="8"/>
      <c r="Q10" s="8"/>
      <c r="R10" s="8"/>
      <c r="S10" s="8"/>
      <c r="T10" s="136"/>
      <c r="U10" s="136"/>
      <c r="V10" s="136"/>
      <c r="W10" s="136"/>
      <c r="X10" s="136"/>
      <c r="Y10" s="136"/>
      <c r="Z10" s="136"/>
      <c r="AA10" s="136"/>
    </row>
    <row r="11" spans="1:27" ht="60" customHeight="1">
      <c r="A11" s="163" t="s">
        <v>203</v>
      </c>
      <c r="B11" s="152" t="s">
        <v>204</v>
      </c>
      <c r="C11" s="153">
        <v>90</v>
      </c>
      <c r="D11" s="154" t="s">
        <v>205</v>
      </c>
      <c r="E11" s="155">
        <f t="shared" si="0"/>
        <v>15</v>
      </c>
      <c r="F11" s="156">
        <f>+C11</f>
        <v>90</v>
      </c>
      <c r="G11" s="157">
        <f t="shared" si="2"/>
        <v>90</v>
      </c>
      <c r="H11" s="158" t="s">
        <v>205</v>
      </c>
      <c r="I11" s="162">
        <v>5000</v>
      </c>
      <c r="J11" s="162">
        <f t="shared" si="3"/>
        <v>450000</v>
      </c>
      <c r="K11" s="426" t="s">
        <v>206</v>
      </c>
      <c r="L11" s="391"/>
      <c r="M11" s="391"/>
      <c r="N11" s="387"/>
      <c r="O11" s="160"/>
      <c r="P11" s="8"/>
      <c r="Q11" s="8"/>
      <c r="R11" s="8"/>
      <c r="S11" s="8"/>
      <c r="T11" s="136"/>
      <c r="U11" s="136"/>
      <c r="V11" s="136"/>
      <c r="W11" s="136"/>
      <c r="X11" s="136"/>
      <c r="Y11" s="136"/>
      <c r="Z11" s="136"/>
      <c r="AA11" s="136"/>
    </row>
    <row r="12" spans="1:27" ht="23.25" customHeight="1">
      <c r="A12" s="136"/>
      <c r="B12" s="136"/>
      <c r="C12" s="136"/>
      <c r="D12" s="136"/>
      <c r="E12" s="136"/>
      <c r="F12" s="136"/>
      <c r="G12" s="136"/>
      <c r="H12" s="136"/>
      <c r="I12" s="133"/>
      <c r="J12" s="164">
        <f>SUM(J9:J11)</f>
        <v>32486000.000000004</v>
      </c>
      <c r="K12" s="427"/>
      <c r="L12" s="428"/>
      <c r="M12" s="428"/>
      <c r="N12" s="428"/>
      <c r="O12" s="8"/>
      <c r="P12" s="8"/>
      <c r="Q12" s="8"/>
      <c r="R12" s="8"/>
      <c r="S12" s="8"/>
      <c r="T12" s="136"/>
      <c r="U12" s="136"/>
      <c r="V12" s="136"/>
      <c r="W12" s="136"/>
      <c r="X12" s="136"/>
      <c r="Y12" s="136"/>
      <c r="Z12" s="136"/>
      <c r="AA12" s="136"/>
    </row>
    <row r="13" spans="1:27" ht="24.75" customHeight="1">
      <c r="A13" s="165" t="s">
        <v>207</v>
      </c>
      <c r="B13" s="166"/>
      <c r="C13" s="166"/>
      <c r="D13" s="166"/>
      <c r="E13" s="166"/>
      <c r="F13" s="166"/>
      <c r="G13" s="166"/>
      <c r="H13" s="167"/>
      <c r="I13" s="167"/>
      <c r="J13" s="166"/>
      <c r="K13" s="166"/>
      <c r="L13" s="166"/>
      <c r="M13" s="166"/>
      <c r="N13" s="166"/>
      <c r="O13" s="168"/>
      <c r="P13" s="166"/>
      <c r="Q13" s="166"/>
      <c r="R13" s="166"/>
      <c r="S13" s="166"/>
      <c r="T13" s="166"/>
      <c r="U13" s="166"/>
      <c r="V13" s="166"/>
      <c r="W13" s="166"/>
      <c r="X13" s="166"/>
      <c r="Y13" s="166"/>
      <c r="Z13" s="166"/>
      <c r="AA13" s="166"/>
    </row>
    <row r="14" spans="1:27" ht="15.75" customHeight="1">
      <c r="A14" s="136"/>
      <c r="B14" s="136"/>
      <c r="C14" s="136"/>
      <c r="D14" s="136"/>
      <c r="E14" s="136"/>
      <c r="F14" s="136"/>
      <c r="G14" s="429" t="s">
        <v>208</v>
      </c>
      <c r="H14" s="430"/>
      <c r="I14" s="431"/>
      <c r="J14" s="136"/>
      <c r="K14" s="136"/>
      <c r="L14" s="136"/>
      <c r="M14" s="136"/>
      <c r="N14" s="136"/>
      <c r="O14" s="136"/>
      <c r="P14" s="136"/>
      <c r="Q14" s="136"/>
      <c r="R14" s="136"/>
      <c r="S14" s="136"/>
      <c r="T14" s="136"/>
      <c r="U14" s="136"/>
      <c r="V14" s="136"/>
      <c r="W14" s="136"/>
      <c r="X14" s="136"/>
      <c r="Y14" s="136"/>
      <c r="Z14" s="136"/>
      <c r="AA14" s="136"/>
    </row>
    <row r="15" spans="1:27" ht="40.5" customHeight="1">
      <c r="A15" s="144" t="s">
        <v>188</v>
      </c>
      <c r="B15" s="144" t="s">
        <v>209</v>
      </c>
      <c r="C15" s="169" t="s">
        <v>210</v>
      </c>
      <c r="D15" s="144" t="s">
        <v>205</v>
      </c>
      <c r="E15" s="432" t="s">
        <v>211</v>
      </c>
      <c r="F15" s="423"/>
      <c r="G15" s="149" t="s">
        <v>212</v>
      </c>
      <c r="H15" s="149" t="s">
        <v>195</v>
      </c>
      <c r="I15" s="149" t="s">
        <v>80</v>
      </c>
      <c r="J15" s="136"/>
      <c r="K15" s="136"/>
      <c r="L15" s="136"/>
      <c r="M15" s="136"/>
      <c r="N15" s="136"/>
      <c r="O15" s="136"/>
      <c r="P15" s="136"/>
      <c r="Q15" s="136"/>
      <c r="R15" s="136"/>
      <c r="S15" s="136"/>
      <c r="T15" s="136"/>
      <c r="U15" s="136"/>
      <c r="V15" s="136"/>
      <c r="W15" s="136"/>
      <c r="X15" s="136"/>
      <c r="Y15" s="136"/>
      <c r="Z15" s="136"/>
      <c r="AA15" s="136"/>
    </row>
    <row r="16" spans="1:27" ht="36" customHeight="1">
      <c r="A16" s="415" t="s">
        <v>213</v>
      </c>
      <c r="B16" s="152" t="s">
        <v>214</v>
      </c>
      <c r="C16" s="153">
        <v>1</v>
      </c>
      <c r="D16" s="153" t="s">
        <v>215</v>
      </c>
      <c r="E16" s="416" t="s">
        <v>216</v>
      </c>
      <c r="F16" s="387"/>
      <c r="G16" s="157">
        <f t="shared" ref="G16:G20" si="4">+C16</f>
        <v>1</v>
      </c>
      <c r="H16" s="170">
        <v>2500000</v>
      </c>
      <c r="I16" s="170">
        <f t="shared" ref="I16:I23" si="5">H16*G16</f>
        <v>2500000</v>
      </c>
      <c r="J16" s="136"/>
      <c r="K16" s="136"/>
      <c r="L16" s="136"/>
      <c r="M16" s="136"/>
      <c r="N16" s="136"/>
      <c r="O16" s="136"/>
      <c r="P16" s="136"/>
      <c r="Q16" s="136"/>
      <c r="R16" s="136"/>
      <c r="S16" s="136"/>
      <c r="T16" s="136"/>
      <c r="U16" s="136"/>
      <c r="V16" s="136"/>
      <c r="W16" s="136"/>
      <c r="X16" s="136"/>
      <c r="Y16" s="136"/>
      <c r="Z16" s="136"/>
      <c r="AA16" s="136"/>
    </row>
    <row r="17" spans="1:27" ht="40.5" customHeight="1">
      <c r="A17" s="394"/>
      <c r="B17" s="152" t="s">
        <v>217</v>
      </c>
      <c r="C17" s="153">
        <v>1</v>
      </c>
      <c r="D17" s="153" t="s">
        <v>215</v>
      </c>
      <c r="E17" s="416" t="s">
        <v>216</v>
      </c>
      <c r="F17" s="387"/>
      <c r="G17" s="157">
        <f t="shared" si="4"/>
        <v>1</v>
      </c>
      <c r="H17" s="170">
        <v>2500000</v>
      </c>
      <c r="I17" s="170">
        <f t="shared" si="5"/>
        <v>2500000</v>
      </c>
      <c r="J17" s="136"/>
      <c r="K17" s="135"/>
      <c r="L17" s="136"/>
      <c r="M17" s="136"/>
      <c r="N17" s="136"/>
      <c r="O17" s="136"/>
      <c r="P17" s="136"/>
      <c r="Q17" s="136"/>
      <c r="R17" s="136"/>
      <c r="S17" s="136"/>
      <c r="T17" s="136"/>
      <c r="U17" s="136"/>
      <c r="V17" s="136"/>
      <c r="W17" s="136"/>
      <c r="X17" s="136"/>
      <c r="Y17" s="136"/>
      <c r="Z17" s="136"/>
      <c r="AA17" s="136"/>
    </row>
    <row r="18" spans="1:27" ht="40.5" customHeight="1">
      <c r="A18" s="394"/>
      <c r="B18" s="152" t="s">
        <v>218</v>
      </c>
      <c r="C18" s="153">
        <v>1</v>
      </c>
      <c r="D18" s="153" t="s">
        <v>215</v>
      </c>
      <c r="E18" s="416" t="s">
        <v>216</v>
      </c>
      <c r="F18" s="387"/>
      <c r="G18" s="157">
        <f t="shared" si="4"/>
        <v>1</v>
      </c>
      <c r="H18" s="170">
        <v>2500000</v>
      </c>
      <c r="I18" s="170">
        <f t="shared" si="5"/>
        <v>2500000</v>
      </c>
      <c r="J18" s="136"/>
      <c r="K18" s="135"/>
      <c r="L18" s="136"/>
      <c r="M18" s="136"/>
      <c r="N18" s="136"/>
      <c r="O18" s="136"/>
      <c r="P18" s="136"/>
      <c r="Q18" s="136"/>
      <c r="R18" s="136"/>
      <c r="S18" s="136"/>
      <c r="T18" s="136"/>
      <c r="U18" s="136"/>
      <c r="V18" s="136"/>
      <c r="W18" s="136"/>
      <c r="X18" s="136"/>
      <c r="Y18" s="136"/>
      <c r="Z18" s="136"/>
      <c r="AA18" s="136"/>
    </row>
    <row r="19" spans="1:27" ht="40.5" customHeight="1">
      <c r="A19" s="394"/>
      <c r="B19" s="152" t="s">
        <v>219</v>
      </c>
      <c r="C19" s="153">
        <v>1</v>
      </c>
      <c r="D19" s="153" t="s">
        <v>215</v>
      </c>
      <c r="E19" s="416" t="s">
        <v>216</v>
      </c>
      <c r="F19" s="387"/>
      <c r="G19" s="157">
        <f t="shared" si="4"/>
        <v>1</v>
      </c>
      <c r="H19" s="170">
        <v>2500000</v>
      </c>
      <c r="I19" s="170">
        <f t="shared" si="5"/>
        <v>2500000</v>
      </c>
      <c r="J19" s="136"/>
      <c r="K19" s="135"/>
      <c r="L19" s="136"/>
      <c r="M19" s="136"/>
      <c r="N19" s="136"/>
      <c r="O19" s="136"/>
      <c r="P19" s="136"/>
      <c r="Q19" s="136"/>
      <c r="R19" s="136"/>
      <c r="S19" s="136"/>
      <c r="T19" s="136"/>
      <c r="U19" s="136"/>
      <c r="V19" s="136"/>
      <c r="W19" s="136"/>
      <c r="X19" s="136"/>
      <c r="Y19" s="136"/>
      <c r="Z19" s="136"/>
      <c r="AA19" s="136"/>
    </row>
    <row r="20" spans="1:27" ht="40.5" customHeight="1">
      <c r="A20" s="394"/>
      <c r="B20" s="152" t="s">
        <v>220</v>
      </c>
      <c r="C20" s="153">
        <v>1</v>
      </c>
      <c r="D20" s="153" t="s">
        <v>215</v>
      </c>
      <c r="E20" s="416" t="s">
        <v>216</v>
      </c>
      <c r="F20" s="387"/>
      <c r="G20" s="157">
        <f t="shared" si="4"/>
        <v>1</v>
      </c>
      <c r="H20" s="170">
        <v>2500000</v>
      </c>
      <c r="I20" s="170">
        <f t="shared" si="5"/>
        <v>2500000</v>
      </c>
      <c r="J20" s="136"/>
      <c r="K20" s="135"/>
      <c r="L20" s="136"/>
      <c r="M20" s="136"/>
      <c r="N20" s="136"/>
      <c r="O20" s="136"/>
      <c r="P20" s="136"/>
      <c r="Q20" s="136"/>
      <c r="R20" s="136"/>
      <c r="S20" s="136"/>
      <c r="T20" s="136"/>
      <c r="U20" s="136"/>
      <c r="V20" s="136"/>
      <c r="W20" s="136"/>
      <c r="X20" s="136"/>
      <c r="Y20" s="136"/>
      <c r="Z20" s="136"/>
      <c r="AA20" s="136"/>
    </row>
    <row r="21" spans="1:27" ht="51.75" customHeight="1">
      <c r="A21" s="418" t="s">
        <v>221</v>
      </c>
      <c r="B21" s="152" t="s">
        <v>222</v>
      </c>
      <c r="C21" s="153">
        <v>14</v>
      </c>
      <c r="D21" s="153" t="s">
        <v>205</v>
      </c>
      <c r="E21" s="419" t="s">
        <v>223</v>
      </c>
      <c r="F21" s="387"/>
      <c r="G21" s="157">
        <v>28</v>
      </c>
      <c r="H21" s="170">
        <v>30000</v>
      </c>
      <c r="I21" s="170">
        <f t="shared" si="5"/>
        <v>840000</v>
      </c>
      <c r="J21" s="160"/>
      <c r="K21" s="136"/>
      <c r="L21" s="136"/>
      <c r="M21" s="136"/>
      <c r="N21" s="136"/>
      <c r="O21" s="136"/>
      <c r="P21" s="136"/>
      <c r="Q21" s="136"/>
      <c r="R21" s="136"/>
      <c r="S21" s="136"/>
      <c r="T21" s="136"/>
      <c r="U21" s="136"/>
      <c r="V21" s="136"/>
      <c r="W21" s="136"/>
      <c r="X21" s="136"/>
      <c r="Y21" s="136"/>
      <c r="Z21" s="136"/>
      <c r="AA21" s="136"/>
    </row>
    <row r="22" spans="1:27" ht="36" customHeight="1">
      <c r="A22" s="395"/>
      <c r="B22" s="152" t="s">
        <v>224</v>
      </c>
      <c r="C22" s="153">
        <v>31</v>
      </c>
      <c r="D22" s="153" t="s">
        <v>205</v>
      </c>
      <c r="E22" s="419" t="s">
        <v>225</v>
      </c>
      <c r="F22" s="387"/>
      <c r="G22" s="157">
        <v>31</v>
      </c>
      <c r="H22" s="170">
        <v>22900</v>
      </c>
      <c r="I22" s="170">
        <f t="shared" si="5"/>
        <v>709900</v>
      </c>
      <c r="J22" s="160"/>
      <c r="K22" s="136"/>
      <c r="L22" s="136"/>
      <c r="M22" s="136"/>
      <c r="N22" s="136"/>
      <c r="O22" s="136"/>
      <c r="P22" s="136"/>
      <c r="Q22" s="136"/>
      <c r="R22" s="136"/>
      <c r="S22" s="136"/>
      <c r="T22" s="136"/>
      <c r="U22" s="136"/>
      <c r="V22" s="136"/>
      <c r="W22" s="136"/>
      <c r="X22" s="136"/>
      <c r="Y22" s="136"/>
      <c r="Z22" s="136"/>
      <c r="AA22" s="136"/>
    </row>
    <row r="23" spans="1:27" ht="37.5" customHeight="1">
      <c r="A23" s="171" t="s">
        <v>226</v>
      </c>
      <c r="B23" s="172" t="s">
        <v>227</v>
      </c>
      <c r="C23" s="173">
        <v>100</v>
      </c>
      <c r="D23" s="173" t="s">
        <v>228</v>
      </c>
      <c r="E23" s="419" t="s">
        <v>229</v>
      </c>
      <c r="F23" s="387"/>
      <c r="G23" s="157">
        <f>C23</f>
        <v>100</v>
      </c>
      <c r="H23" s="170">
        <v>10000</v>
      </c>
      <c r="I23" s="170">
        <f t="shared" si="5"/>
        <v>1000000</v>
      </c>
      <c r="J23" s="160"/>
      <c r="K23" s="136"/>
      <c r="L23" s="136"/>
      <c r="M23" s="136"/>
      <c r="N23" s="136"/>
      <c r="O23" s="136"/>
      <c r="P23" s="136"/>
      <c r="Q23" s="136"/>
      <c r="R23" s="136"/>
      <c r="S23" s="136"/>
      <c r="T23" s="136"/>
      <c r="U23" s="136"/>
      <c r="V23" s="136"/>
      <c r="W23" s="136"/>
      <c r="X23" s="136"/>
      <c r="Y23" s="136"/>
      <c r="Z23" s="136"/>
      <c r="AA23" s="136"/>
    </row>
    <row r="24" spans="1:27" ht="66.75" customHeight="1">
      <c r="A24" s="174"/>
      <c r="B24" s="174"/>
      <c r="C24" s="175"/>
      <c r="D24" s="175"/>
      <c r="E24" s="174"/>
      <c r="F24" s="5"/>
      <c r="G24" s="176"/>
      <c r="H24" s="177"/>
      <c r="I24" s="178">
        <f>SUM(I16:I23)</f>
        <v>15049900</v>
      </c>
      <c r="J24" s="136"/>
      <c r="K24" s="136"/>
      <c r="L24" s="136"/>
      <c r="M24" s="136"/>
      <c r="N24" s="136"/>
      <c r="O24" s="136"/>
      <c r="P24" s="136"/>
      <c r="Q24" s="136"/>
      <c r="R24" s="136"/>
      <c r="S24" s="136"/>
      <c r="T24" s="136"/>
      <c r="U24" s="136"/>
      <c r="V24" s="136"/>
      <c r="W24" s="136"/>
      <c r="X24" s="136"/>
      <c r="Y24" s="136"/>
      <c r="Z24" s="136"/>
      <c r="AA24" s="136"/>
    </row>
    <row r="25" spans="1:27" ht="15.75" customHeight="1">
      <c r="A25" s="179"/>
      <c r="B25" s="136"/>
      <c r="C25" s="136"/>
      <c r="D25" s="136"/>
      <c r="E25" s="136"/>
      <c r="F25" s="136"/>
      <c r="G25" s="136"/>
      <c r="H25" s="133"/>
      <c r="I25" s="133"/>
      <c r="J25" s="136"/>
      <c r="K25" s="136"/>
      <c r="L25" s="136"/>
      <c r="M25" s="136"/>
      <c r="N25" s="136"/>
      <c r="O25" s="136"/>
      <c r="P25" s="136"/>
      <c r="Q25" s="136"/>
      <c r="R25" s="136"/>
      <c r="S25" s="136"/>
      <c r="T25" s="136"/>
      <c r="U25" s="136"/>
      <c r="V25" s="136"/>
      <c r="W25" s="136"/>
      <c r="X25" s="136"/>
      <c r="Y25" s="136"/>
      <c r="Z25" s="136"/>
      <c r="AA25" s="136"/>
    </row>
    <row r="26" spans="1:27" ht="15.75" customHeight="1">
      <c r="A26" s="179"/>
      <c r="B26" s="136"/>
      <c r="C26" s="136"/>
      <c r="D26" s="136"/>
      <c r="E26" s="136"/>
      <c r="F26" s="136"/>
      <c r="G26" s="136"/>
      <c r="H26" s="133"/>
      <c r="I26" s="133"/>
      <c r="J26" s="136"/>
      <c r="K26" s="136"/>
      <c r="L26" s="136"/>
      <c r="M26" s="136"/>
      <c r="N26" s="136"/>
      <c r="O26" s="136"/>
      <c r="P26" s="136"/>
      <c r="Q26" s="136"/>
      <c r="R26" s="136"/>
      <c r="S26" s="136"/>
      <c r="T26" s="136"/>
      <c r="U26" s="136"/>
      <c r="V26" s="136"/>
      <c r="W26" s="136"/>
      <c r="X26" s="136"/>
      <c r="Y26" s="136"/>
      <c r="Z26" s="136"/>
      <c r="AA26" s="136"/>
    </row>
    <row r="27" spans="1:27" ht="15.75" customHeight="1">
      <c r="A27" s="420" t="s">
        <v>230</v>
      </c>
      <c r="B27" s="391"/>
      <c r="C27" s="391"/>
      <c r="D27" s="391"/>
      <c r="E27" s="391"/>
      <c r="F27" s="391"/>
      <c r="G27" s="391"/>
      <c r="H27" s="391"/>
      <c r="I27" s="387"/>
      <c r="J27" s="136"/>
      <c r="K27" s="136"/>
      <c r="L27" s="136"/>
      <c r="M27" s="136"/>
      <c r="N27" s="136"/>
      <c r="O27" s="136"/>
      <c r="P27" s="136"/>
      <c r="Q27" s="136"/>
      <c r="R27" s="136"/>
      <c r="S27" s="136"/>
      <c r="T27" s="136"/>
      <c r="U27" s="136"/>
      <c r="V27" s="136"/>
      <c r="W27" s="136"/>
      <c r="X27" s="136"/>
      <c r="Y27" s="136"/>
      <c r="Z27" s="136"/>
      <c r="AA27" s="136"/>
    </row>
    <row r="28" spans="1:27" ht="49.5" customHeight="1">
      <c r="A28" s="144" t="s">
        <v>188</v>
      </c>
      <c r="B28" s="144" t="s">
        <v>209</v>
      </c>
      <c r="C28" s="144" t="s">
        <v>210</v>
      </c>
      <c r="D28" s="146" t="s">
        <v>112</v>
      </c>
      <c r="E28" s="417" t="s">
        <v>231</v>
      </c>
      <c r="F28" s="387"/>
      <c r="G28" s="149" t="s">
        <v>212</v>
      </c>
      <c r="H28" s="149" t="s">
        <v>195</v>
      </c>
      <c r="I28" s="149" t="s">
        <v>80</v>
      </c>
      <c r="J28" s="136"/>
      <c r="K28" s="136"/>
      <c r="L28" s="136"/>
      <c r="M28" s="136"/>
      <c r="N28" s="136"/>
      <c r="O28" s="136"/>
      <c r="P28" s="136"/>
      <c r="Q28" s="136"/>
      <c r="R28" s="136"/>
      <c r="S28" s="136"/>
      <c r="T28" s="136"/>
      <c r="U28" s="136"/>
      <c r="V28" s="136"/>
      <c r="W28" s="136"/>
      <c r="X28" s="136"/>
      <c r="Y28" s="136"/>
      <c r="Z28" s="136"/>
      <c r="AA28" s="136"/>
    </row>
    <row r="29" spans="1:27" ht="102.75" customHeight="1">
      <c r="A29" s="180" t="s">
        <v>232</v>
      </c>
      <c r="B29" s="180" t="s">
        <v>233</v>
      </c>
      <c r="C29" s="154">
        <f>3*5</f>
        <v>15</v>
      </c>
      <c r="D29" s="154" t="s">
        <v>234</v>
      </c>
      <c r="E29" s="413" t="s">
        <v>235</v>
      </c>
      <c r="F29" s="387"/>
      <c r="G29" s="181">
        <f t="shared" ref="G29:G33" si="6">C29</f>
        <v>15</v>
      </c>
      <c r="H29" s="182">
        <v>897330</v>
      </c>
      <c r="I29" s="182">
        <f t="shared" ref="I29:I34" si="7">H29*G29</f>
        <v>13459950</v>
      </c>
      <c r="J29" s="8"/>
      <c r="K29" s="136"/>
      <c r="L29" s="136"/>
      <c r="M29" s="136"/>
      <c r="N29" s="136"/>
      <c r="O29" s="136"/>
      <c r="P29" s="136"/>
      <c r="Q29" s="136"/>
      <c r="R29" s="136"/>
      <c r="S29" s="136"/>
      <c r="T29" s="136"/>
      <c r="U29" s="136"/>
      <c r="V29" s="136"/>
      <c r="W29" s="136"/>
      <c r="X29" s="136"/>
      <c r="Y29" s="136"/>
      <c r="Z29" s="136"/>
      <c r="AA29" s="136"/>
    </row>
    <row r="30" spans="1:27" ht="51" customHeight="1">
      <c r="A30" s="152" t="s">
        <v>236</v>
      </c>
      <c r="B30" s="180" t="s">
        <v>237</v>
      </c>
      <c r="C30" s="154">
        <f t="shared" ref="C30:C33" si="8">6*3</f>
        <v>18</v>
      </c>
      <c r="D30" s="154" t="s">
        <v>234</v>
      </c>
      <c r="E30" s="413" t="s">
        <v>238</v>
      </c>
      <c r="F30" s="387"/>
      <c r="G30" s="181">
        <f t="shared" si="6"/>
        <v>18</v>
      </c>
      <c r="H30" s="182">
        <v>40000</v>
      </c>
      <c r="I30" s="182">
        <f t="shared" si="7"/>
        <v>720000</v>
      </c>
      <c r="J30" s="136"/>
      <c r="K30" s="135"/>
      <c r="L30" s="136"/>
      <c r="M30" s="136"/>
      <c r="N30" s="136"/>
      <c r="O30" s="136"/>
      <c r="P30" s="136"/>
      <c r="Q30" s="136"/>
      <c r="R30" s="136"/>
      <c r="S30" s="136"/>
      <c r="T30" s="136"/>
      <c r="U30" s="136"/>
      <c r="V30" s="136"/>
      <c r="W30" s="136"/>
      <c r="X30" s="136"/>
      <c r="Y30" s="136"/>
      <c r="Z30" s="136"/>
      <c r="AA30" s="136"/>
    </row>
    <row r="31" spans="1:27" ht="63.75" customHeight="1">
      <c r="A31" s="152" t="s">
        <v>239</v>
      </c>
      <c r="B31" s="180" t="s">
        <v>237</v>
      </c>
      <c r="C31" s="154">
        <f t="shared" si="8"/>
        <v>18</v>
      </c>
      <c r="D31" s="154" t="s">
        <v>234</v>
      </c>
      <c r="E31" s="413" t="s">
        <v>240</v>
      </c>
      <c r="F31" s="387"/>
      <c r="G31" s="181">
        <f t="shared" si="6"/>
        <v>18</v>
      </c>
      <c r="H31" s="182">
        <v>18000</v>
      </c>
      <c r="I31" s="182">
        <f t="shared" si="7"/>
        <v>324000</v>
      </c>
      <c r="J31" s="8"/>
      <c r="K31" s="136"/>
      <c r="L31" s="136"/>
      <c r="M31" s="136"/>
      <c r="N31" s="136"/>
      <c r="O31" s="136"/>
      <c r="P31" s="136"/>
      <c r="Q31" s="136"/>
      <c r="R31" s="136"/>
      <c r="S31" s="136"/>
      <c r="T31" s="136"/>
      <c r="U31" s="136"/>
      <c r="V31" s="136"/>
      <c r="W31" s="136"/>
      <c r="X31" s="136"/>
      <c r="Y31" s="136"/>
      <c r="Z31" s="136"/>
      <c r="AA31" s="136"/>
    </row>
    <row r="32" spans="1:27" ht="63.75" customHeight="1">
      <c r="A32" s="152" t="s">
        <v>241</v>
      </c>
      <c r="B32" s="180" t="s">
        <v>237</v>
      </c>
      <c r="C32" s="154">
        <f t="shared" si="8"/>
        <v>18</v>
      </c>
      <c r="D32" s="154" t="s">
        <v>234</v>
      </c>
      <c r="E32" s="413" t="s">
        <v>242</v>
      </c>
      <c r="F32" s="387"/>
      <c r="G32" s="181">
        <f t="shared" si="6"/>
        <v>18</v>
      </c>
      <c r="H32" s="182">
        <v>90000</v>
      </c>
      <c r="I32" s="182">
        <f t="shared" si="7"/>
        <v>1620000</v>
      </c>
      <c r="J32" s="160"/>
      <c r="K32" s="136"/>
      <c r="L32" s="136"/>
      <c r="M32" s="136"/>
      <c r="N32" s="136"/>
      <c r="O32" s="136"/>
      <c r="P32" s="136"/>
      <c r="Q32" s="136"/>
      <c r="R32" s="136"/>
      <c r="S32" s="136"/>
      <c r="T32" s="136"/>
      <c r="U32" s="136"/>
      <c r="V32" s="136"/>
      <c r="W32" s="136"/>
      <c r="X32" s="136"/>
      <c r="Y32" s="136"/>
      <c r="Z32" s="136"/>
      <c r="AA32" s="136"/>
    </row>
    <row r="33" spans="1:27" ht="63.75" customHeight="1">
      <c r="A33" s="152" t="s">
        <v>243</v>
      </c>
      <c r="B33" s="180" t="s">
        <v>237</v>
      </c>
      <c r="C33" s="154">
        <f t="shared" si="8"/>
        <v>18</v>
      </c>
      <c r="D33" s="154" t="s">
        <v>234</v>
      </c>
      <c r="E33" s="413" t="s">
        <v>244</v>
      </c>
      <c r="F33" s="387"/>
      <c r="G33" s="181">
        <f t="shared" si="6"/>
        <v>18</v>
      </c>
      <c r="H33" s="182">
        <v>80000</v>
      </c>
      <c r="I33" s="182">
        <f t="shared" si="7"/>
        <v>1440000</v>
      </c>
      <c r="J33" s="160"/>
      <c r="K33" s="136"/>
      <c r="L33" s="136"/>
      <c r="M33" s="136"/>
      <c r="N33" s="136"/>
      <c r="O33" s="136"/>
      <c r="P33" s="136"/>
      <c r="Q33" s="136"/>
      <c r="R33" s="136"/>
      <c r="S33" s="136"/>
      <c r="T33" s="136"/>
      <c r="U33" s="136"/>
      <c r="V33" s="136"/>
      <c r="W33" s="136"/>
      <c r="X33" s="136"/>
      <c r="Y33" s="136"/>
      <c r="Z33" s="136"/>
      <c r="AA33" s="136"/>
    </row>
    <row r="34" spans="1:27" ht="68.25" customHeight="1">
      <c r="A34" s="163" t="s">
        <v>245</v>
      </c>
      <c r="B34" s="180" t="s">
        <v>246</v>
      </c>
      <c r="C34" s="154">
        <f>1+5*3</f>
        <v>16</v>
      </c>
      <c r="D34" s="154" t="s">
        <v>247</v>
      </c>
      <c r="E34" s="413" t="s">
        <v>248</v>
      </c>
      <c r="F34" s="387"/>
      <c r="G34" s="181">
        <v>16</v>
      </c>
      <c r="H34" s="182">
        <f>110000+30000+25000</f>
        <v>165000</v>
      </c>
      <c r="I34" s="182">
        <f t="shared" si="7"/>
        <v>2640000</v>
      </c>
      <c r="J34" s="136"/>
      <c r="K34" s="135"/>
      <c r="L34" s="136"/>
      <c r="M34" s="136"/>
      <c r="N34" s="136"/>
      <c r="O34" s="136"/>
      <c r="P34" s="136"/>
      <c r="Q34" s="136"/>
      <c r="R34" s="136"/>
      <c r="S34" s="136"/>
      <c r="T34" s="136"/>
      <c r="U34" s="136"/>
      <c r="V34" s="136"/>
      <c r="W34" s="136"/>
      <c r="X34" s="136"/>
      <c r="Y34" s="136"/>
      <c r="Z34" s="136"/>
      <c r="AA34" s="136"/>
    </row>
    <row r="35" spans="1:27" ht="15.75" customHeight="1">
      <c r="A35" s="179"/>
      <c r="B35" s="136"/>
      <c r="C35" s="136"/>
      <c r="D35" s="136"/>
      <c r="E35" s="136"/>
      <c r="F35" s="136"/>
      <c r="G35" s="136"/>
      <c r="H35" s="133"/>
      <c r="I35" s="178">
        <f>SUM(I29:I34)</f>
        <v>20203950</v>
      </c>
      <c r="J35" s="136"/>
      <c r="K35" s="136"/>
      <c r="L35" s="136"/>
      <c r="M35" s="136"/>
      <c r="N35" s="136"/>
      <c r="O35" s="136"/>
      <c r="P35" s="136"/>
      <c r="Q35" s="136"/>
      <c r="R35" s="136"/>
      <c r="S35" s="136"/>
      <c r="T35" s="136"/>
      <c r="U35" s="136"/>
      <c r="V35" s="136"/>
      <c r="W35" s="136"/>
      <c r="X35" s="136"/>
      <c r="Y35" s="136"/>
      <c r="Z35" s="136"/>
      <c r="AA35" s="136"/>
    </row>
    <row r="36" spans="1:27" ht="15.75" customHeight="1">
      <c r="A36" s="136"/>
      <c r="B36" s="136"/>
      <c r="C36" s="136"/>
      <c r="D36" s="136"/>
      <c r="E36" s="136"/>
      <c r="F36" s="136"/>
      <c r="G36" s="136"/>
      <c r="H36" s="133"/>
      <c r="I36" s="133"/>
      <c r="J36" s="136"/>
      <c r="K36" s="136"/>
      <c r="L36" s="136"/>
      <c r="M36" s="136"/>
      <c r="N36" s="136"/>
      <c r="O36" s="136"/>
      <c r="P36" s="136"/>
      <c r="Q36" s="136"/>
      <c r="R36" s="136"/>
      <c r="S36" s="136"/>
      <c r="T36" s="136"/>
      <c r="U36" s="136"/>
      <c r="V36" s="136"/>
      <c r="W36" s="136"/>
      <c r="X36" s="136"/>
      <c r="Y36" s="136"/>
      <c r="Z36" s="136"/>
      <c r="AA36" s="136"/>
    </row>
    <row r="37" spans="1:27" ht="15.75" customHeight="1">
      <c r="A37" s="136"/>
      <c r="B37" s="136"/>
      <c r="C37" s="136"/>
      <c r="D37" s="136"/>
      <c r="E37" s="136"/>
      <c r="F37" s="136"/>
      <c r="G37" s="136"/>
      <c r="H37" s="133"/>
      <c r="I37" s="133"/>
      <c r="J37" s="136"/>
      <c r="K37" s="136"/>
      <c r="L37" s="136"/>
      <c r="M37" s="136"/>
      <c r="N37" s="136"/>
      <c r="O37" s="136"/>
      <c r="P37" s="136"/>
      <c r="Q37" s="136"/>
      <c r="R37" s="136"/>
      <c r="S37" s="136"/>
      <c r="T37" s="136"/>
      <c r="U37" s="136"/>
      <c r="V37" s="136"/>
      <c r="W37" s="136"/>
      <c r="X37" s="136"/>
      <c r="Y37" s="136"/>
      <c r="Z37" s="136"/>
      <c r="AA37" s="136"/>
    </row>
    <row r="38" spans="1:27" ht="15.75" customHeight="1">
      <c r="A38" s="136"/>
      <c r="B38" s="136"/>
      <c r="C38" s="136"/>
      <c r="D38" s="136"/>
      <c r="E38" s="136"/>
      <c r="F38" s="136"/>
      <c r="G38" s="136"/>
      <c r="H38" s="414" t="s">
        <v>175</v>
      </c>
      <c r="I38" s="387"/>
      <c r="J38" s="183">
        <f>I24+J12+I35</f>
        <v>67739850</v>
      </c>
      <c r="K38" s="184"/>
      <c r="L38" s="136"/>
      <c r="M38" s="136"/>
      <c r="N38" s="136"/>
      <c r="O38" s="136"/>
      <c r="P38" s="136"/>
      <c r="Q38" s="136"/>
      <c r="R38" s="136"/>
      <c r="S38" s="136"/>
      <c r="T38" s="136"/>
      <c r="U38" s="136"/>
      <c r="V38" s="136"/>
      <c r="W38" s="136"/>
      <c r="X38" s="136"/>
      <c r="Y38" s="136"/>
      <c r="Z38" s="136"/>
      <c r="AA38" s="136"/>
    </row>
    <row r="39" spans="1:27" ht="15.75" customHeight="1">
      <c r="A39" s="136"/>
      <c r="B39" s="136"/>
      <c r="C39" s="136"/>
      <c r="D39" s="136"/>
      <c r="E39" s="136"/>
      <c r="F39" s="136"/>
      <c r="G39" s="136"/>
      <c r="H39" s="133"/>
      <c r="I39" s="133"/>
      <c r="J39" s="136"/>
      <c r="K39" s="136"/>
      <c r="L39" s="136"/>
      <c r="M39" s="136"/>
      <c r="N39" s="136"/>
      <c r="O39" s="136"/>
      <c r="P39" s="136"/>
      <c r="Q39" s="136"/>
      <c r="R39" s="136"/>
      <c r="S39" s="136"/>
      <c r="T39" s="136"/>
      <c r="U39" s="136"/>
      <c r="V39" s="136"/>
      <c r="W39" s="136"/>
      <c r="X39" s="136"/>
      <c r="Y39" s="136"/>
      <c r="Z39" s="136"/>
      <c r="AA39" s="136"/>
    </row>
    <row r="40" spans="1:27" ht="15.75" customHeight="1">
      <c r="A40" s="136"/>
      <c r="B40" s="136"/>
      <c r="C40" s="136"/>
      <c r="D40" s="136"/>
      <c r="E40" s="136"/>
      <c r="F40" s="136"/>
      <c r="G40" s="136"/>
      <c r="H40" s="133"/>
      <c r="I40" s="185" t="s">
        <v>205</v>
      </c>
      <c r="J40" s="186">
        <v>90</v>
      </c>
      <c r="K40" s="8"/>
      <c r="L40" s="136"/>
      <c r="M40" s="136"/>
      <c r="N40" s="136"/>
      <c r="O40" s="136"/>
      <c r="P40" s="136"/>
      <c r="Q40" s="136"/>
      <c r="R40" s="136"/>
      <c r="S40" s="136"/>
      <c r="T40" s="136"/>
      <c r="U40" s="136"/>
      <c r="V40" s="136"/>
      <c r="W40" s="136"/>
      <c r="X40" s="136"/>
      <c r="Y40" s="136"/>
      <c r="Z40" s="136"/>
      <c r="AA40" s="136"/>
    </row>
    <row r="41" spans="1:27" ht="15.75" customHeight="1">
      <c r="A41" s="136"/>
      <c r="B41" s="136"/>
      <c r="C41" s="135"/>
      <c r="D41" s="135"/>
      <c r="E41" s="135"/>
      <c r="F41" s="136"/>
      <c r="G41" s="136"/>
      <c r="H41" s="133"/>
      <c r="I41" s="185" t="s">
        <v>249</v>
      </c>
      <c r="J41" s="187">
        <f>J38/J40</f>
        <v>752665</v>
      </c>
      <c r="K41" s="136"/>
      <c r="L41" s="136"/>
      <c r="M41" s="136"/>
      <c r="N41" s="136"/>
      <c r="O41" s="136"/>
      <c r="P41" s="136"/>
      <c r="Q41" s="136"/>
      <c r="R41" s="136"/>
      <c r="S41" s="136"/>
      <c r="T41" s="136"/>
      <c r="U41" s="136"/>
      <c r="V41" s="136"/>
      <c r="W41" s="136"/>
      <c r="X41" s="136"/>
      <c r="Y41" s="136"/>
      <c r="Z41" s="136"/>
      <c r="AA41" s="136"/>
    </row>
    <row r="42" spans="1:27" ht="15.75" customHeight="1">
      <c r="A42" s="136"/>
      <c r="B42" s="136"/>
      <c r="C42" s="188"/>
      <c r="D42" s="136"/>
      <c r="E42" s="136"/>
      <c r="F42" s="136"/>
      <c r="G42" s="136"/>
      <c r="H42" s="133"/>
      <c r="I42" s="133"/>
      <c r="J42" s="133"/>
      <c r="K42" s="136"/>
      <c r="L42" s="136"/>
      <c r="M42" s="136"/>
      <c r="N42" s="136"/>
      <c r="O42" s="136"/>
      <c r="P42" s="136"/>
      <c r="Q42" s="136"/>
      <c r="R42" s="136"/>
      <c r="S42" s="136"/>
      <c r="T42" s="136"/>
      <c r="U42" s="136"/>
      <c r="V42" s="136"/>
      <c r="W42" s="136"/>
      <c r="X42" s="136"/>
      <c r="Y42" s="136"/>
      <c r="Z42" s="136"/>
      <c r="AA42" s="136"/>
    </row>
    <row r="43" spans="1:27" ht="15.75" customHeight="1">
      <c r="A43" s="136"/>
      <c r="B43" s="136"/>
      <c r="C43" s="188"/>
      <c r="D43" s="188"/>
      <c r="E43" s="136"/>
      <c r="F43" s="136"/>
      <c r="G43" s="136"/>
      <c r="H43" s="133"/>
      <c r="I43" s="133"/>
      <c r="J43" s="189"/>
      <c r="K43" s="136"/>
      <c r="L43" s="136"/>
      <c r="M43" s="136"/>
      <c r="N43" s="136"/>
      <c r="O43" s="136"/>
      <c r="P43" s="136"/>
      <c r="Q43" s="136"/>
      <c r="R43" s="136"/>
      <c r="S43" s="136"/>
      <c r="T43" s="136"/>
      <c r="U43" s="136"/>
      <c r="V43" s="136"/>
      <c r="W43" s="136"/>
      <c r="X43" s="136"/>
      <c r="Y43" s="136"/>
      <c r="Z43" s="136"/>
      <c r="AA43" s="136"/>
    </row>
    <row r="44" spans="1:27" ht="15.75" customHeight="1">
      <c r="A44" s="136"/>
      <c r="B44" s="136"/>
      <c r="C44" s="136"/>
      <c r="D44" s="136"/>
      <c r="E44" s="136"/>
      <c r="F44" s="136"/>
      <c r="G44" s="136"/>
      <c r="H44" s="133"/>
      <c r="I44" s="133"/>
      <c r="J44" s="136"/>
      <c r="K44" s="133"/>
      <c r="L44" s="136"/>
      <c r="M44" s="136"/>
      <c r="N44" s="136"/>
      <c r="O44" s="136"/>
      <c r="P44" s="136"/>
      <c r="Q44" s="136"/>
      <c r="R44" s="136"/>
      <c r="S44" s="136"/>
      <c r="T44" s="136"/>
      <c r="U44" s="136"/>
      <c r="V44" s="136"/>
      <c r="W44" s="136"/>
      <c r="X44" s="136"/>
      <c r="Y44" s="136"/>
      <c r="Z44" s="136"/>
      <c r="AA44" s="136"/>
    </row>
    <row r="45" spans="1:27" ht="15.75" customHeight="1">
      <c r="A45" s="136"/>
      <c r="B45" s="136"/>
      <c r="C45" s="136"/>
      <c r="D45" s="136"/>
      <c r="E45" s="136"/>
      <c r="F45" s="136"/>
      <c r="G45" s="136"/>
      <c r="H45" s="133"/>
      <c r="I45" s="133"/>
      <c r="J45" s="136"/>
      <c r="K45" s="136"/>
      <c r="L45" s="136"/>
      <c r="M45" s="136"/>
      <c r="N45" s="136"/>
      <c r="O45" s="136"/>
      <c r="P45" s="136"/>
      <c r="Q45" s="136"/>
      <c r="R45" s="136"/>
      <c r="S45" s="136"/>
      <c r="T45" s="136"/>
      <c r="U45" s="136"/>
      <c r="V45" s="136"/>
      <c r="W45" s="136"/>
      <c r="X45" s="136"/>
      <c r="Y45" s="136"/>
      <c r="Z45" s="136"/>
      <c r="AA45" s="136"/>
    </row>
    <row r="46" spans="1:27" ht="15.75" customHeight="1">
      <c r="A46" s="136"/>
      <c r="B46" s="136"/>
      <c r="C46" s="136"/>
      <c r="D46" s="136"/>
      <c r="E46" s="136"/>
      <c r="F46" s="136"/>
      <c r="G46" s="136"/>
      <c r="H46" s="133"/>
      <c r="I46" s="133"/>
      <c r="J46" s="136"/>
      <c r="K46" s="136"/>
      <c r="L46" s="136"/>
      <c r="M46" s="136"/>
      <c r="N46" s="136"/>
      <c r="O46" s="136"/>
      <c r="P46" s="136"/>
      <c r="Q46" s="136"/>
      <c r="R46" s="136"/>
      <c r="S46" s="136"/>
      <c r="T46" s="136"/>
      <c r="U46" s="136"/>
      <c r="V46" s="136"/>
      <c r="W46" s="136"/>
      <c r="X46" s="136"/>
      <c r="Y46" s="136"/>
      <c r="Z46" s="136"/>
      <c r="AA46" s="136"/>
    </row>
    <row r="47" spans="1:27" ht="15.75" customHeight="1">
      <c r="A47" s="136"/>
      <c r="B47" s="136"/>
      <c r="C47" s="136"/>
      <c r="D47" s="136"/>
      <c r="E47" s="136"/>
      <c r="F47" s="136"/>
      <c r="G47" s="136"/>
      <c r="H47" s="133"/>
      <c r="I47" s="133"/>
      <c r="J47" s="136"/>
      <c r="K47" s="8"/>
      <c r="L47" s="136"/>
      <c r="M47" s="136"/>
      <c r="N47" s="136"/>
      <c r="O47" s="136"/>
      <c r="P47" s="136"/>
      <c r="Q47" s="136"/>
      <c r="R47" s="136"/>
      <c r="S47" s="136"/>
      <c r="T47" s="136"/>
      <c r="U47" s="136"/>
      <c r="V47" s="136"/>
      <c r="W47" s="136"/>
      <c r="X47" s="136"/>
      <c r="Y47" s="136"/>
      <c r="Z47" s="136"/>
      <c r="AA47" s="136"/>
    </row>
    <row r="48" spans="1:27" ht="15.75" customHeight="1">
      <c r="A48" s="136"/>
      <c r="B48" s="136"/>
      <c r="C48" s="136"/>
      <c r="D48" s="136"/>
      <c r="E48" s="136"/>
      <c r="F48" s="136"/>
      <c r="G48" s="136"/>
      <c r="H48" s="133"/>
      <c r="I48" s="133"/>
      <c r="J48" s="136"/>
      <c r="K48" s="136"/>
      <c r="L48" s="136"/>
      <c r="M48" s="136"/>
      <c r="N48" s="136"/>
      <c r="O48" s="136"/>
      <c r="P48" s="136"/>
      <c r="Q48" s="136"/>
      <c r="R48" s="136"/>
      <c r="S48" s="136"/>
      <c r="T48" s="136"/>
      <c r="U48" s="136"/>
      <c r="V48" s="136"/>
      <c r="W48" s="136"/>
      <c r="X48" s="136"/>
      <c r="Y48" s="136"/>
      <c r="Z48" s="136"/>
      <c r="AA48" s="136"/>
    </row>
    <row r="49" spans="1:27" ht="15.75" customHeight="1">
      <c r="A49" s="136"/>
      <c r="B49" s="136"/>
      <c r="C49" s="136"/>
      <c r="D49" s="136"/>
      <c r="E49" s="136"/>
      <c r="F49" s="136"/>
      <c r="G49" s="136"/>
      <c r="H49" s="133"/>
      <c r="I49" s="133"/>
      <c r="J49" s="136"/>
      <c r="K49" s="136"/>
      <c r="L49" s="136"/>
      <c r="M49" s="136"/>
      <c r="N49" s="136"/>
      <c r="O49" s="136"/>
      <c r="P49" s="136"/>
      <c r="Q49" s="136"/>
      <c r="R49" s="136"/>
      <c r="S49" s="136"/>
      <c r="T49" s="136"/>
      <c r="U49" s="136"/>
      <c r="V49" s="136"/>
      <c r="W49" s="136"/>
      <c r="X49" s="136"/>
      <c r="Y49" s="136"/>
      <c r="Z49" s="136"/>
      <c r="AA49" s="136"/>
    </row>
    <row r="50" spans="1:27" ht="15.75" customHeight="1">
      <c r="A50" s="136"/>
      <c r="B50" s="136"/>
      <c r="C50" s="136"/>
      <c r="D50" s="136"/>
      <c r="E50" s="136"/>
      <c r="F50" s="136"/>
      <c r="G50" s="136"/>
      <c r="H50" s="133"/>
      <c r="I50" s="133"/>
      <c r="J50" s="136"/>
      <c r="K50" s="136"/>
      <c r="L50" s="136"/>
      <c r="M50" s="136"/>
      <c r="N50" s="136"/>
      <c r="O50" s="136"/>
      <c r="P50" s="136"/>
      <c r="Q50" s="136"/>
      <c r="R50" s="136"/>
      <c r="S50" s="136"/>
      <c r="T50" s="136"/>
      <c r="U50" s="136"/>
      <c r="V50" s="136"/>
      <c r="W50" s="136"/>
      <c r="X50" s="136"/>
      <c r="Y50" s="136"/>
      <c r="Z50" s="136"/>
      <c r="AA50" s="136"/>
    </row>
    <row r="51" spans="1:27" ht="15.75" customHeight="1">
      <c r="A51" s="136"/>
      <c r="B51" s="136"/>
      <c r="C51" s="136"/>
      <c r="D51" s="136"/>
      <c r="E51" s="136"/>
      <c r="F51" s="136"/>
      <c r="G51" s="136"/>
      <c r="H51" s="133"/>
      <c r="I51" s="133"/>
      <c r="J51" s="136"/>
      <c r="K51" s="136"/>
      <c r="L51" s="136"/>
      <c r="M51" s="136"/>
      <c r="N51" s="136"/>
      <c r="O51" s="136"/>
      <c r="P51" s="136"/>
      <c r="Q51" s="136"/>
      <c r="R51" s="136"/>
      <c r="S51" s="136"/>
      <c r="T51" s="136"/>
      <c r="U51" s="136"/>
      <c r="V51" s="136"/>
      <c r="W51" s="136"/>
      <c r="X51" s="136"/>
      <c r="Y51" s="136"/>
      <c r="Z51" s="136"/>
      <c r="AA51" s="136"/>
    </row>
    <row r="52" spans="1:27" ht="15.75" customHeight="1">
      <c r="A52" s="136"/>
      <c r="B52" s="136"/>
      <c r="C52" s="136"/>
      <c r="D52" s="136"/>
      <c r="E52" s="136"/>
      <c r="F52" s="136"/>
      <c r="G52" s="136"/>
      <c r="H52" s="133"/>
      <c r="I52" s="133"/>
      <c r="J52" s="136"/>
      <c r="K52" s="136"/>
      <c r="L52" s="136"/>
      <c r="M52" s="136"/>
      <c r="N52" s="136"/>
      <c r="O52" s="136"/>
      <c r="P52" s="136"/>
      <c r="Q52" s="136"/>
      <c r="R52" s="136"/>
      <c r="S52" s="136"/>
      <c r="T52" s="136"/>
      <c r="U52" s="136"/>
      <c r="V52" s="136"/>
      <c r="W52" s="136"/>
      <c r="X52" s="136"/>
      <c r="Y52" s="136"/>
      <c r="Z52" s="136"/>
      <c r="AA52" s="136"/>
    </row>
    <row r="53" spans="1:27" ht="15.75" customHeight="1">
      <c r="A53" s="136"/>
      <c r="B53" s="136"/>
      <c r="C53" s="136"/>
      <c r="D53" s="136"/>
      <c r="E53" s="136"/>
      <c r="F53" s="136"/>
      <c r="G53" s="136"/>
      <c r="H53" s="133"/>
      <c r="I53" s="133"/>
      <c r="J53" s="136"/>
      <c r="K53" s="136"/>
      <c r="L53" s="136"/>
      <c r="M53" s="136"/>
      <c r="N53" s="136"/>
      <c r="O53" s="136"/>
      <c r="P53" s="136"/>
      <c r="Q53" s="136"/>
      <c r="R53" s="136"/>
      <c r="S53" s="136"/>
      <c r="T53" s="136"/>
      <c r="U53" s="136"/>
      <c r="V53" s="136"/>
      <c r="W53" s="136"/>
      <c r="X53" s="136"/>
      <c r="Y53" s="136"/>
      <c r="Z53" s="136"/>
      <c r="AA53" s="136"/>
    </row>
    <row r="54" spans="1:27" ht="15.75" customHeight="1">
      <c r="A54" s="136"/>
      <c r="B54" s="136"/>
      <c r="C54" s="136"/>
      <c r="D54" s="136"/>
      <c r="E54" s="136"/>
      <c r="F54" s="136"/>
      <c r="G54" s="136"/>
      <c r="H54" s="133"/>
      <c r="I54" s="133"/>
      <c r="J54" s="136"/>
      <c r="K54" s="136"/>
      <c r="L54" s="136"/>
      <c r="M54" s="136"/>
      <c r="N54" s="136"/>
      <c r="O54" s="136"/>
      <c r="P54" s="136"/>
      <c r="Q54" s="136"/>
      <c r="R54" s="136"/>
      <c r="S54" s="136"/>
      <c r="T54" s="136"/>
      <c r="U54" s="136"/>
      <c r="V54" s="136"/>
      <c r="W54" s="136"/>
      <c r="X54" s="136"/>
      <c r="Y54" s="136"/>
      <c r="Z54" s="136"/>
      <c r="AA54" s="136"/>
    </row>
    <row r="55" spans="1:27" ht="15.75" customHeight="1">
      <c r="A55" s="136"/>
      <c r="B55" s="136"/>
      <c r="C55" s="136"/>
      <c r="D55" s="136"/>
      <c r="E55" s="136"/>
      <c r="F55" s="136"/>
      <c r="G55" s="136"/>
      <c r="H55" s="133"/>
      <c r="I55" s="133"/>
      <c r="J55" s="136"/>
      <c r="K55" s="136"/>
      <c r="L55" s="136"/>
      <c r="M55" s="136"/>
      <c r="N55" s="136"/>
      <c r="O55" s="136"/>
      <c r="P55" s="136"/>
      <c r="Q55" s="136"/>
      <c r="R55" s="136"/>
      <c r="S55" s="136"/>
      <c r="T55" s="136"/>
      <c r="U55" s="136"/>
      <c r="V55" s="136"/>
      <c r="W55" s="136"/>
      <c r="X55" s="136"/>
      <c r="Y55" s="136"/>
      <c r="Z55" s="136"/>
      <c r="AA55" s="136"/>
    </row>
    <row r="56" spans="1:27" ht="15.75" customHeight="1">
      <c r="A56" s="136"/>
      <c r="B56" s="136"/>
      <c r="C56" s="136"/>
      <c r="D56" s="136"/>
      <c r="E56" s="136"/>
      <c r="F56" s="136"/>
      <c r="G56" s="136"/>
      <c r="H56" s="133"/>
      <c r="I56" s="133"/>
      <c r="J56" s="136"/>
      <c r="K56" s="136"/>
      <c r="L56" s="136"/>
      <c r="M56" s="136"/>
      <c r="N56" s="136"/>
      <c r="O56" s="136"/>
      <c r="P56" s="136"/>
      <c r="Q56" s="136"/>
      <c r="R56" s="136"/>
      <c r="S56" s="136"/>
      <c r="T56" s="136"/>
      <c r="U56" s="136"/>
      <c r="V56" s="136"/>
      <c r="W56" s="136"/>
      <c r="X56" s="136"/>
      <c r="Y56" s="136"/>
      <c r="Z56" s="136"/>
      <c r="AA56" s="136"/>
    </row>
    <row r="57" spans="1:27" ht="15.75" customHeight="1">
      <c r="A57" s="136"/>
      <c r="B57" s="136"/>
      <c r="C57" s="136"/>
      <c r="D57" s="136"/>
      <c r="E57" s="136"/>
      <c r="F57" s="136"/>
      <c r="G57" s="136"/>
      <c r="H57" s="133"/>
      <c r="I57" s="133"/>
      <c r="J57" s="136"/>
      <c r="K57" s="136"/>
      <c r="L57" s="136"/>
      <c r="M57" s="136"/>
      <c r="N57" s="136"/>
      <c r="O57" s="136"/>
      <c r="P57" s="136"/>
      <c r="Q57" s="136"/>
      <c r="R57" s="136"/>
      <c r="S57" s="136"/>
      <c r="T57" s="136"/>
      <c r="U57" s="136"/>
      <c r="V57" s="136"/>
      <c r="W57" s="136"/>
      <c r="X57" s="136"/>
      <c r="Y57" s="136"/>
      <c r="Z57" s="136"/>
      <c r="AA57" s="136"/>
    </row>
    <row r="58" spans="1:27" ht="15.75" customHeight="1">
      <c r="A58" s="136"/>
      <c r="B58" s="136"/>
      <c r="C58" s="136"/>
      <c r="D58" s="136"/>
      <c r="E58" s="136"/>
      <c r="F58" s="136"/>
      <c r="G58" s="136"/>
      <c r="H58" s="133"/>
      <c r="I58" s="133"/>
      <c r="J58" s="136"/>
      <c r="K58" s="136"/>
      <c r="L58" s="136"/>
      <c r="M58" s="136"/>
      <c r="N58" s="136"/>
      <c r="O58" s="136"/>
      <c r="P58" s="136"/>
      <c r="Q58" s="136"/>
      <c r="R58" s="136"/>
      <c r="S58" s="136"/>
      <c r="T58" s="136"/>
      <c r="U58" s="136"/>
      <c r="V58" s="136"/>
      <c r="W58" s="136"/>
      <c r="X58" s="136"/>
      <c r="Y58" s="136"/>
      <c r="Z58" s="136"/>
      <c r="AA58" s="136"/>
    </row>
    <row r="59" spans="1:27" ht="15.75" customHeight="1">
      <c r="A59" s="136"/>
      <c r="B59" s="136"/>
      <c r="C59" s="136"/>
      <c r="D59" s="136"/>
      <c r="E59" s="136"/>
      <c r="F59" s="136"/>
      <c r="G59" s="136"/>
      <c r="H59" s="133"/>
      <c r="I59" s="133"/>
      <c r="J59" s="136"/>
      <c r="K59" s="136"/>
      <c r="L59" s="136"/>
      <c r="M59" s="136"/>
      <c r="N59" s="136"/>
      <c r="O59" s="136"/>
      <c r="P59" s="136"/>
      <c r="Q59" s="136"/>
      <c r="R59" s="136"/>
      <c r="S59" s="136"/>
      <c r="T59" s="136"/>
      <c r="U59" s="136"/>
      <c r="V59" s="136"/>
      <c r="W59" s="136"/>
      <c r="X59" s="136"/>
      <c r="Y59" s="136"/>
      <c r="Z59" s="136"/>
      <c r="AA59" s="136"/>
    </row>
    <row r="60" spans="1:27" ht="15.75" customHeight="1">
      <c r="A60" s="136"/>
      <c r="B60" s="136"/>
      <c r="C60" s="136"/>
      <c r="D60" s="136"/>
      <c r="E60" s="136"/>
      <c r="F60" s="136"/>
      <c r="G60" s="136"/>
      <c r="H60" s="133"/>
      <c r="I60" s="133"/>
      <c r="J60" s="136"/>
      <c r="K60" s="136"/>
      <c r="L60" s="136"/>
      <c r="M60" s="136"/>
      <c r="N60" s="136"/>
      <c r="O60" s="136"/>
      <c r="P60" s="136"/>
      <c r="Q60" s="136"/>
      <c r="R60" s="136"/>
      <c r="S60" s="136"/>
      <c r="T60" s="136"/>
      <c r="U60" s="136"/>
      <c r="V60" s="136"/>
      <c r="W60" s="136"/>
      <c r="X60" s="136"/>
      <c r="Y60" s="136"/>
      <c r="Z60" s="136"/>
      <c r="AA60" s="136"/>
    </row>
    <row r="61" spans="1:27" ht="15.75" customHeight="1">
      <c r="A61" s="136"/>
      <c r="B61" s="136"/>
      <c r="C61" s="136"/>
      <c r="D61" s="136"/>
      <c r="E61" s="136"/>
      <c r="F61" s="136"/>
      <c r="G61" s="136"/>
      <c r="H61" s="133"/>
      <c r="I61" s="133"/>
      <c r="J61" s="136"/>
      <c r="K61" s="136"/>
      <c r="L61" s="136"/>
      <c r="M61" s="136"/>
      <c r="N61" s="136"/>
      <c r="O61" s="136"/>
      <c r="P61" s="136"/>
      <c r="Q61" s="136"/>
      <c r="R61" s="136"/>
      <c r="S61" s="136"/>
      <c r="T61" s="136"/>
      <c r="U61" s="136"/>
      <c r="V61" s="136"/>
      <c r="W61" s="136"/>
      <c r="X61" s="136"/>
      <c r="Y61" s="136"/>
      <c r="Z61" s="136"/>
      <c r="AA61" s="136"/>
    </row>
    <row r="62" spans="1:27" ht="15.75" customHeight="1">
      <c r="A62" s="136"/>
      <c r="B62" s="136"/>
      <c r="C62" s="136"/>
      <c r="D62" s="136"/>
      <c r="E62" s="136"/>
      <c r="F62" s="136"/>
      <c r="G62" s="136"/>
      <c r="H62" s="133"/>
      <c r="I62" s="133"/>
      <c r="J62" s="136"/>
      <c r="K62" s="136"/>
      <c r="L62" s="136"/>
      <c r="M62" s="136"/>
      <c r="N62" s="136"/>
      <c r="O62" s="136"/>
      <c r="P62" s="136"/>
      <c r="Q62" s="136"/>
      <c r="R62" s="136"/>
      <c r="S62" s="136"/>
      <c r="T62" s="136"/>
      <c r="U62" s="136"/>
      <c r="V62" s="136"/>
      <c r="W62" s="136"/>
      <c r="X62" s="136"/>
      <c r="Y62" s="136"/>
      <c r="Z62" s="136"/>
      <c r="AA62" s="136"/>
    </row>
    <row r="63" spans="1:27" ht="15.75" customHeight="1">
      <c r="A63" s="136"/>
      <c r="B63" s="136"/>
      <c r="C63" s="136"/>
      <c r="D63" s="136"/>
      <c r="E63" s="136"/>
      <c r="F63" s="136"/>
      <c r="G63" s="136"/>
      <c r="H63" s="133"/>
      <c r="I63" s="133"/>
      <c r="J63" s="136"/>
      <c r="K63" s="136"/>
      <c r="L63" s="136"/>
      <c r="M63" s="136"/>
      <c r="N63" s="136"/>
      <c r="O63" s="136"/>
      <c r="P63" s="136"/>
      <c r="Q63" s="136"/>
      <c r="R63" s="136"/>
      <c r="S63" s="136"/>
      <c r="T63" s="136"/>
      <c r="U63" s="136"/>
      <c r="V63" s="136"/>
      <c r="W63" s="136"/>
      <c r="X63" s="136"/>
      <c r="Y63" s="136"/>
      <c r="Z63" s="136"/>
      <c r="AA63" s="136"/>
    </row>
    <row r="64" spans="1:27" ht="15.75" customHeight="1">
      <c r="A64" s="136"/>
      <c r="B64" s="136"/>
      <c r="C64" s="136"/>
      <c r="D64" s="136"/>
      <c r="E64" s="136"/>
      <c r="F64" s="136"/>
      <c r="G64" s="136"/>
      <c r="H64" s="133"/>
      <c r="I64" s="133"/>
      <c r="J64" s="136"/>
      <c r="K64" s="136"/>
      <c r="L64" s="136"/>
      <c r="M64" s="136"/>
      <c r="N64" s="136"/>
      <c r="O64" s="136"/>
      <c r="P64" s="136"/>
      <c r="Q64" s="136"/>
      <c r="R64" s="136"/>
      <c r="S64" s="136"/>
      <c r="T64" s="136"/>
      <c r="U64" s="136"/>
      <c r="V64" s="136"/>
      <c r="W64" s="136"/>
      <c r="X64" s="136"/>
      <c r="Y64" s="136"/>
      <c r="Z64" s="136"/>
      <c r="AA64" s="136"/>
    </row>
    <row r="65" spans="1:27" ht="15.75" customHeight="1">
      <c r="A65" s="136"/>
      <c r="B65" s="136"/>
      <c r="C65" s="136"/>
      <c r="D65" s="136"/>
      <c r="E65" s="136"/>
      <c r="F65" s="136"/>
      <c r="G65" s="136"/>
      <c r="H65" s="133"/>
      <c r="I65" s="133"/>
      <c r="J65" s="136"/>
      <c r="K65" s="136"/>
      <c r="L65" s="136"/>
      <c r="M65" s="136"/>
      <c r="N65" s="136"/>
      <c r="O65" s="136"/>
      <c r="P65" s="136"/>
      <c r="Q65" s="136"/>
      <c r="R65" s="136"/>
      <c r="S65" s="136"/>
      <c r="T65" s="136"/>
      <c r="U65" s="136"/>
      <c r="V65" s="136"/>
      <c r="W65" s="136"/>
      <c r="X65" s="136"/>
      <c r="Y65" s="136"/>
      <c r="Z65" s="136"/>
      <c r="AA65" s="136"/>
    </row>
    <row r="66" spans="1:27" ht="15.75" customHeight="1">
      <c r="A66" s="136"/>
      <c r="B66" s="136"/>
      <c r="C66" s="136"/>
      <c r="D66" s="136"/>
      <c r="E66" s="136"/>
      <c r="F66" s="136"/>
      <c r="G66" s="136"/>
      <c r="H66" s="133"/>
      <c r="I66" s="133"/>
      <c r="J66" s="136"/>
      <c r="K66" s="136"/>
      <c r="L66" s="136"/>
      <c r="M66" s="136"/>
      <c r="N66" s="136"/>
      <c r="O66" s="136"/>
      <c r="P66" s="136"/>
      <c r="Q66" s="136"/>
      <c r="R66" s="136"/>
      <c r="S66" s="136"/>
      <c r="T66" s="136"/>
      <c r="U66" s="136"/>
      <c r="V66" s="136"/>
      <c r="W66" s="136"/>
      <c r="X66" s="136"/>
      <c r="Y66" s="136"/>
      <c r="Z66" s="136"/>
      <c r="AA66" s="136"/>
    </row>
    <row r="67" spans="1:27" ht="15.75" customHeight="1">
      <c r="A67" s="136"/>
      <c r="B67" s="136"/>
      <c r="C67" s="136"/>
      <c r="D67" s="136"/>
      <c r="E67" s="136"/>
      <c r="F67" s="136"/>
      <c r="G67" s="136"/>
      <c r="H67" s="133"/>
      <c r="I67" s="133"/>
      <c r="J67" s="136"/>
      <c r="K67" s="136"/>
      <c r="L67" s="136"/>
      <c r="M67" s="136"/>
      <c r="N67" s="136"/>
      <c r="O67" s="136"/>
      <c r="P67" s="136"/>
      <c r="Q67" s="136"/>
      <c r="R67" s="136"/>
      <c r="S67" s="136"/>
      <c r="T67" s="136"/>
      <c r="U67" s="136"/>
      <c r="V67" s="136"/>
      <c r="W67" s="136"/>
      <c r="X67" s="136"/>
      <c r="Y67" s="136"/>
      <c r="Z67" s="136"/>
      <c r="AA67" s="136"/>
    </row>
    <row r="68" spans="1:27" ht="15.75" customHeight="1">
      <c r="A68" s="136"/>
      <c r="B68" s="136"/>
      <c r="C68" s="136"/>
      <c r="D68" s="136"/>
      <c r="E68" s="136"/>
      <c r="F68" s="136"/>
      <c r="G68" s="136"/>
      <c r="H68" s="133"/>
      <c r="I68" s="133"/>
      <c r="J68" s="136"/>
      <c r="K68" s="136"/>
      <c r="L68" s="136"/>
      <c r="M68" s="136"/>
      <c r="N68" s="136"/>
      <c r="O68" s="136"/>
      <c r="P68" s="136"/>
      <c r="Q68" s="136"/>
      <c r="R68" s="136"/>
      <c r="S68" s="136"/>
      <c r="T68" s="136"/>
      <c r="U68" s="136"/>
      <c r="V68" s="136"/>
      <c r="W68" s="136"/>
      <c r="X68" s="136"/>
      <c r="Y68" s="136"/>
      <c r="Z68" s="136"/>
      <c r="AA68" s="136"/>
    </row>
    <row r="69" spans="1:27" ht="15.75" customHeight="1">
      <c r="A69" s="136"/>
      <c r="B69" s="136"/>
      <c r="C69" s="136"/>
      <c r="D69" s="136"/>
      <c r="E69" s="136"/>
      <c r="F69" s="136"/>
      <c r="G69" s="136"/>
      <c r="H69" s="133"/>
      <c r="I69" s="133"/>
      <c r="J69" s="136"/>
      <c r="K69" s="136"/>
      <c r="L69" s="136"/>
      <c r="M69" s="136"/>
      <c r="N69" s="136"/>
      <c r="O69" s="136"/>
      <c r="P69" s="136"/>
      <c r="Q69" s="136"/>
      <c r="R69" s="136"/>
      <c r="S69" s="136"/>
      <c r="T69" s="136"/>
      <c r="U69" s="136"/>
      <c r="V69" s="136"/>
      <c r="W69" s="136"/>
      <c r="X69" s="136"/>
      <c r="Y69" s="136"/>
      <c r="Z69" s="136"/>
      <c r="AA69" s="136"/>
    </row>
    <row r="70" spans="1:27" ht="15.75" customHeight="1">
      <c r="A70" s="136"/>
      <c r="B70" s="136"/>
      <c r="C70" s="136"/>
      <c r="D70" s="136"/>
      <c r="E70" s="136"/>
      <c r="F70" s="136"/>
      <c r="G70" s="136"/>
      <c r="H70" s="133"/>
      <c r="I70" s="133"/>
      <c r="J70" s="136"/>
      <c r="K70" s="136"/>
      <c r="L70" s="136"/>
      <c r="M70" s="136"/>
      <c r="N70" s="136"/>
      <c r="O70" s="136"/>
      <c r="P70" s="136"/>
      <c r="Q70" s="136"/>
      <c r="R70" s="136"/>
      <c r="S70" s="136"/>
      <c r="T70" s="136"/>
      <c r="U70" s="136"/>
      <c r="V70" s="136"/>
      <c r="W70" s="136"/>
      <c r="X70" s="136"/>
      <c r="Y70" s="136"/>
      <c r="Z70" s="136"/>
      <c r="AA70" s="136"/>
    </row>
    <row r="71" spans="1:27" ht="15.75" customHeight="1">
      <c r="A71" s="136"/>
      <c r="B71" s="136"/>
      <c r="C71" s="136"/>
      <c r="D71" s="136"/>
      <c r="E71" s="136"/>
      <c r="F71" s="136"/>
      <c r="G71" s="136"/>
      <c r="H71" s="133"/>
      <c r="I71" s="133"/>
      <c r="J71" s="136"/>
      <c r="K71" s="136"/>
      <c r="L71" s="136"/>
      <c r="M71" s="136"/>
      <c r="N71" s="136"/>
      <c r="O71" s="136"/>
      <c r="P71" s="136"/>
      <c r="Q71" s="136"/>
      <c r="R71" s="136"/>
      <c r="S71" s="136"/>
      <c r="T71" s="136"/>
      <c r="U71" s="136"/>
      <c r="V71" s="136"/>
      <c r="W71" s="136"/>
      <c r="X71" s="136"/>
      <c r="Y71" s="136"/>
      <c r="Z71" s="136"/>
      <c r="AA71" s="136"/>
    </row>
    <row r="72" spans="1:27" ht="15.75" customHeight="1">
      <c r="A72" s="136"/>
      <c r="B72" s="136"/>
      <c r="C72" s="136"/>
      <c r="D72" s="136"/>
      <c r="E72" s="136"/>
      <c r="F72" s="136"/>
      <c r="G72" s="136"/>
      <c r="H72" s="133"/>
      <c r="I72" s="133"/>
      <c r="J72" s="136"/>
      <c r="K72" s="136"/>
      <c r="L72" s="136"/>
      <c r="M72" s="136"/>
      <c r="N72" s="136"/>
      <c r="O72" s="136"/>
      <c r="P72" s="136"/>
      <c r="Q72" s="136"/>
      <c r="R72" s="136"/>
      <c r="S72" s="136"/>
      <c r="T72" s="136"/>
      <c r="U72" s="136"/>
      <c r="V72" s="136"/>
      <c r="W72" s="136"/>
      <c r="X72" s="136"/>
      <c r="Y72" s="136"/>
      <c r="Z72" s="136"/>
      <c r="AA72" s="136"/>
    </row>
    <row r="73" spans="1:27" ht="15.75" customHeight="1">
      <c r="A73" s="136"/>
      <c r="B73" s="136"/>
      <c r="C73" s="136"/>
      <c r="D73" s="136"/>
      <c r="E73" s="136"/>
      <c r="F73" s="136"/>
      <c r="G73" s="136"/>
      <c r="H73" s="133"/>
      <c r="I73" s="133"/>
      <c r="J73" s="136"/>
      <c r="K73" s="136"/>
      <c r="L73" s="136"/>
      <c r="M73" s="136"/>
      <c r="N73" s="136"/>
      <c r="O73" s="136"/>
      <c r="P73" s="136"/>
      <c r="Q73" s="136"/>
      <c r="R73" s="136"/>
      <c r="S73" s="136"/>
      <c r="T73" s="136"/>
      <c r="U73" s="136"/>
      <c r="V73" s="136"/>
      <c r="W73" s="136"/>
      <c r="X73" s="136"/>
      <c r="Y73" s="136"/>
      <c r="Z73" s="136"/>
      <c r="AA73" s="136"/>
    </row>
    <row r="74" spans="1:27" ht="15.75" customHeight="1">
      <c r="A74" s="136"/>
      <c r="B74" s="136"/>
      <c r="C74" s="136"/>
      <c r="D74" s="136"/>
      <c r="E74" s="136"/>
      <c r="F74" s="136"/>
      <c r="G74" s="136"/>
      <c r="H74" s="133"/>
      <c r="I74" s="133"/>
      <c r="J74" s="136"/>
      <c r="K74" s="136"/>
      <c r="L74" s="136"/>
      <c r="M74" s="136"/>
      <c r="N74" s="136"/>
      <c r="O74" s="136"/>
      <c r="P74" s="136"/>
      <c r="Q74" s="136"/>
      <c r="R74" s="136"/>
      <c r="S74" s="136"/>
      <c r="T74" s="136"/>
      <c r="U74" s="136"/>
      <c r="V74" s="136"/>
      <c r="W74" s="136"/>
      <c r="X74" s="136"/>
      <c r="Y74" s="136"/>
      <c r="Z74" s="136"/>
      <c r="AA74" s="136"/>
    </row>
    <row r="75" spans="1:27" ht="15.75" customHeight="1">
      <c r="A75" s="136"/>
      <c r="B75" s="136"/>
      <c r="C75" s="136"/>
      <c r="D75" s="136"/>
      <c r="E75" s="136"/>
      <c r="F75" s="136"/>
      <c r="G75" s="136"/>
      <c r="H75" s="133"/>
      <c r="I75" s="133"/>
      <c r="J75" s="136"/>
      <c r="K75" s="136"/>
      <c r="L75" s="136"/>
      <c r="M75" s="136"/>
      <c r="N75" s="136"/>
      <c r="O75" s="136"/>
      <c r="P75" s="136"/>
      <c r="Q75" s="136"/>
      <c r="R75" s="136"/>
      <c r="S75" s="136"/>
      <c r="T75" s="136"/>
      <c r="U75" s="136"/>
      <c r="V75" s="136"/>
      <c r="W75" s="136"/>
      <c r="X75" s="136"/>
      <c r="Y75" s="136"/>
      <c r="Z75" s="136"/>
      <c r="AA75" s="136"/>
    </row>
    <row r="76" spans="1:27" ht="15.75" customHeight="1">
      <c r="A76" s="136"/>
      <c r="B76" s="136"/>
      <c r="C76" s="136"/>
      <c r="D76" s="136"/>
      <c r="E76" s="136"/>
      <c r="F76" s="136"/>
      <c r="G76" s="136"/>
      <c r="H76" s="133"/>
      <c r="I76" s="133"/>
      <c r="J76" s="136"/>
      <c r="K76" s="136"/>
      <c r="L76" s="136"/>
      <c r="M76" s="136"/>
      <c r="N76" s="136"/>
      <c r="O76" s="136"/>
      <c r="P76" s="136"/>
      <c r="Q76" s="136"/>
      <c r="R76" s="136"/>
      <c r="S76" s="136"/>
      <c r="T76" s="136"/>
      <c r="U76" s="136"/>
      <c r="V76" s="136"/>
      <c r="W76" s="136"/>
      <c r="X76" s="136"/>
      <c r="Y76" s="136"/>
      <c r="Z76" s="136"/>
      <c r="AA76" s="136"/>
    </row>
    <row r="77" spans="1:27" ht="15.75" customHeight="1">
      <c r="A77" s="136"/>
      <c r="B77" s="136"/>
      <c r="C77" s="136"/>
      <c r="D77" s="136"/>
      <c r="E77" s="136"/>
      <c r="F77" s="136"/>
      <c r="G77" s="136"/>
      <c r="H77" s="133"/>
      <c r="I77" s="133"/>
      <c r="J77" s="136"/>
      <c r="K77" s="136"/>
      <c r="L77" s="136"/>
      <c r="M77" s="136"/>
      <c r="N77" s="136"/>
      <c r="O77" s="136"/>
      <c r="P77" s="136"/>
      <c r="Q77" s="136"/>
      <c r="R77" s="136"/>
      <c r="S77" s="136"/>
      <c r="T77" s="136"/>
      <c r="U77" s="136"/>
      <c r="V77" s="136"/>
      <c r="W77" s="136"/>
      <c r="X77" s="136"/>
      <c r="Y77" s="136"/>
      <c r="Z77" s="136"/>
      <c r="AA77" s="136"/>
    </row>
    <row r="78" spans="1:27" ht="15.75" customHeight="1">
      <c r="A78" s="136"/>
      <c r="B78" s="136"/>
      <c r="C78" s="136"/>
      <c r="D78" s="136"/>
      <c r="E78" s="136"/>
      <c r="F78" s="136"/>
      <c r="G78" s="136"/>
      <c r="H78" s="133"/>
      <c r="I78" s="133"/>
      <c r="J78" s="136"/>
      <c r="K78" s="136"/>
      <c r="L78" s="136"/>
      <c r="M78" s="136"/>
      <c r="N78" s="136"/>
      <c r="O78" s="136"/>
      <c r="P78" s="136"/>
      <c r="Q78" s="136"/>
      <c r="R78" s="136"/>
      <c r="S78" s="136"/>
      <c r="T78" s="136"/>
      <c r="U78" s="136"/>
      <c r="V78" s="136"/>
      <c r="W78" s="136"/>
      <c r="X78" s="136"/>
      <c r="Y78" s="136"/>
      <c r="Z78" s="136"/>
      <c r="AA78" s="136"/>
    </row>
    <row r="79" spans="1:27" ht="15.75" customHeight="1">
      <c r="A79" s="136"/>
      <c r="B79" s="136"/>
      <c r="C79" s="136"/>
      <c r="D79" s="136"/>
      <c r="E79" s="136"/>
      <c r="F79" s="136"/>
      <c r="G79" s="136"/>
      <c r="H79" s="133"/>
      <c r="I79" s="133"/>
      <c r="J79" s="136"/>
      <c r="K79" s="136"/>
      <c r="L79" s="136"/>
      <c r="M79" s="136"/>
      <c r="N79" s="136"/>
      <c r="O79" s="136"/>
      <c r="P79" s="136"/>
      <c r="Q79" s="136"/>
      <c r="R79" s="136"/>
      <c r="S79" s="136"/>
      <c r="T79" s="136"/>
      <c r="U79" s="136"/>
      <c r="V79" s="136"/>
      <c r="W79" s="136"/>
      <c r="X79" s="136"/>
      <c r="Y79" s="136"/>
      <c r="Z79" s="136"/>
      <c r="AA79" s="136"/>
    </row>
    <row r="80" spans="1:27" ht="15.75" customHeight="1">
      <c r="A80" s="136"/>
      <c r="B80" s="136"/>
      <c r="C80" s="136"/>
      <c r="D80" s="136"/>
      <c r="E80" s="136"/>
      <c r="F80" s="136"/>
      <c r="G80" s="136"/>
      <c r="H80" s="133"/>
      <c r="I80" s="133"/>
      <c r="J80" s="136"/>
      <c r="K80" s="136"/>
      <c r="L80" s="136"/>
      <c r="M80" s="136"/>
      <c r="N80" s="136"/>
      <c r="O80" s="136"/>
      <c r="P80" s="136"/>
      <c r="Q80" s="136"/>
      <c r="R80" s="136"/>
      <c r="S80" s="136"/>
      <c r="T80" s="136"/>
      <c r="U80" s="136"/>
      <c r="V80" s="136"/>
      <c r="W80" s="136"/>
      <c r="X80" s="136"/>
      <c r="Y80" s="136"/>
      <c r="Z80" s="136"/>
      <c r="AA80" s="136"/>
    </row>
    <row r="81" spans="1:27" ht="15.75" customHeight="1">
      <c r="A81" s="136"/>
      <c r="B81" s="136"/>
      <c r="C81" s="136"/>
      <c r="D81" s="136"/>
      <c r="E81" s="136"/>
      <c r="F81" s="136"/>
      <c r="G81" s="136"/>
      <c r="H81" s="133"/>
      <c r="I81" s="133"/>
      <c r="J81" s="136"/>
      <c r="K81" s="136"/>
      <c r="L81" s="136"/>
      <c r="M81" s="136"/>
      <c r="N81" s="136"/>
      <c r="O81" s="136"/>
      <c r="P81" s="136"/>
      <c r="Q81" s="136"/>
      <c r="R81" s="136"/>
      <c r="S81" s="136"/>
      <c r="T81" s="136"/>
      <c r="U81" s="136"/>
      <c r="V81" s="136"/>
      <c r="W81" s="136"/>
      <c r="X81" s="136"/>
      <c r="Y81" s="136"/>
      <c r="Z81" s="136"/>
      <c r="AA81" s="136"/>
    </row>
    <row r="82" spans="1:27" ht="15.75" customHeight="1">
      <c r="A82" s="136"/>
      <c r="B82" s="136"/>
      <c r="C82" s="136"/>
      <c r="D82" s="136"/>
      <c r="E82" s="136"/>
      <c r="F82" s="136"/>
      <c r="G82" s="136"/>
      <c r="H82" s="133"/>
      <c r="I82" s="133"/>
      <c r="J82" s="136"/>
      <c r="K82" s="136"/>
      <c r="L82" s="136"/>
      <c r="M82" s="136"/>
      <c r="N82" s="136"/>
      <c r="O82" s="136"/>
      <c r="P82" s="136"/>
      <c r="Q82" s="136"/>
      <c r="R82" s="136"/>
      <c r="S82" s="136"/>
      <c r="T82" s="136"/>
      <c r="U82" s="136"/>
      <c r="V82" s="136"/>
      <c r="W82" s="136"/>
      <c r="X82" s="136"/>
      <c r="Y82" s="136"/>
      <c r="Z82" s="136"/>
      <c r="AA82" s="136"/>
    </row>
    <row r="83" spans="1:27" ht="15.75" customHeight="1">
      <c r="A83" s="136"/>
      <c r="B83" s="136"/>
      <c r="C83" s="136"/>
      <c r="D83" s="136"/>
      <c r="E83" s="136"/>
      <c r="F83" s="136"/>
      <c r="G83" s="136"/>
      <c r="H83" s="133"/>
      <c r="I83" s="133"/>
      <c r="J83" s="136"/>
      <c r="K83" s="136"/>
      <c r="L83" s="136"/>
      <c r="M83" s="136"/>
      <c r="N83" s="136"/>
      <c r="O83" s="136"/>
      <c r="P83" s="136"/>
      <c r="Q83" s="136"/>
      <c r="R83" s="136"/>
      <c r="S83" s="136"/>
      <c r="T83" s="136"/>
      <c r="U83" s="136"/>
      <c r="V83" s="136"/>
      <c r="W83" s="136"/>
      <c r="X83" s="136"/>
      <c r="Y83" s="136"/>
      <c r="Z83" s="136"/>
      <c r="AA83" s="136"/>
    </row>
    <row r="84" spans="1:27" ht="15.75" customHeight="1">
      <c r="A84" s="136"/>
      <c r="B84" s="136"/>
      <c r="C84" s="136"/>
      <c r="D84" s="136"/>
      <c r="E84" s="136"/>
      <c r="F84" s="136"/>
      <c r="G84" s="136"/>
      <c r="H84" s="133"/>
      <c r="I84" s="133"/>
      <c r="J84" s="136"/>
      <c r="K84" s="136"/>
      <c r="L84" s="136"/>
      <c r="M84" s="136"/>
      <c r="N84" s="136"/>
      <c r="O84" s="136"/>
      <c r="P84" s="136"/>
      <c r="Q84" s="136"/>
      <c r="R84" s="136"/>
      <c r="S84" s="136"/>
      <c r="T84" s="136"/>
      <c r="U84" s="136"/>
      <c r="V84" s="136"/>
      <c r="W84" s="136"/>
      <c r="X84" s="136"/>
      <c r="Y84" s="136"/>
      <c r="Z84" s="136"/>
      <c r="AA84" s="136"/>
    </row>
    <row r="85" spans="1:27" ht="15.75" customHeight="1">
      <c r="A85" s="136"/>
      <c r="B85" s="136"/>
      <c r="C85" s="136"/>
      <c r="D85" s="136"/>
      <c r="E85" s="136"/>
      <c r="F85" s="136"/>
      <c r="G85" s="136"/>
      <c r="H85" s="133"/>
      <c r="I85" s="133"/>
      <c r="J85" s="136"/>
      <c r="K85" s="136"/>
      <c r="L85" s="136"/>
      <c r="M85" s="136"/>
      <c r="N85" s="136"/>
      <c r="O85" s="136"/>
      <c r="P85" s="136"/>
      <c r="Q85" s="136"/>
      <c r="R85" s="136"/>
      <c r="S85" s="136"/>
      <c r="T85" s="136"/>
      <c r="U85" s="136"/>
      <c r="V85" s="136"/>
      <c r="W85" s="136"/>
      <c r="X85" s="136"/>
      <c r="Y85" s="136"/>
      <c r="Z85" s="136"/>
      <c r="AA85" s="136"/>
    </row>
    <row r="86" spans="1:27" ht="15.75" customHeight="1">
      <c r="A86" s="136"/>
      <c r="B86" s="136"/>
      <c r="C86" s="136"/>
      <c r="D86" s="136"/>
      <c r="E86" s="136"/>
      <c r="F86" s="136"/>
      <c r="G86" s="136"/>
      <c r="H86" s="133"/>
      <c r="I86" s="133"/>
      <c r="J86" s="136"/>
      <c r="K86" s="136"/>
      <c r="L86" s="136"/>
      <c r="M86" s="136"/>
      <c r="N86" s="136"/>
      <c r="O86" s="136"/>
      <c r="P86" s="136"/>
      <c r="Q86" s="136"/>
      <c r="R86" s="136"/>
      <c r="S86" s="136"/>
      <c r="T86" s="136"/>
      <c r="U86" s="136"/>
      <c r="V86" s="136"/>
      <c r="W86" s="136"/>
      <c r="X86" s="136"/>
      <c r="Y86" s="136"/>
      <c r="Z86" s="136"/>
      <c r="AA86" s="136"/>
    </row>
    <row r="87" spans="1:27" ht="15.75" customHeight="1">
      <c r="A87" s="136"/>
      <c r="B87" s="136"/>
      <c r="C87" s="136"/>
      <c r="D87" s="136"/>
      <c r="E87" s="136"/>
      <c r="F87" s="136"/>
      <c r="G87" s="136"/>
      <c r="H87" s="133"/>
      <c r="I87" s="133"/>
      <c r="J87" s="136"/>
      <c r="K87" s="136"/>
      <c r="L87" s="136"/>
      <c r="M87" s="136"/>
      <c r="N87" s="136"/>
      <c r="O87" s="136"/>
      <c r="P87" s="136"/>
      <c r="Q87" s="136"/>
      <c r="R87" s="136"/>
      <c r="S87" s="136"/>
      <c r="T87" s="136"/>
      <c r="U87" s="136"/>
      <c r="V87" s="136"/>
      <c r="W87" s="136"/>
      <c r="X87" s="136"/>
      <c r="Y87" s="136"/>
      <c r="Z87" s="136"/>
      <c r="AA87" s="136"/>
    </row>
    <row r="88" spans="1:27" ht="15.75" customHeight="1">
      <c r="A88" s="136"/>
      <c r="B88" s="136"/>
      <c r="C88" s="136"/>
      <c r="D88" s="136"/>
      <c r="E88" s="136"/>
      <c r="F88" s="136"/>
      <c r="G88" s="136"/>
      <c r="H88" s="133"/>
      <c r="I88" s="133"/>
      <c r="J88" s="136"/>
      <c r="K88" s="136"/>
      <c r="L88" s="136"/>
      <c r="M88" s="136"/>
      <c r="N88" s="136"/>
      <c r="O88" s="136"/>
      <c r="P88" s="136"/>
      <c r="Q88" s="136"/>
      <c r="R88" s="136"/>
      <c r="S88" s="136"/>
      <c r="T88" s="136"/>
      <c r="U88" s="136"/>
      <c r="V88" s="136"/>
      <c r="W88" s="136"/>
      <c r="X88" s="136"/>
      <c r="Y88" s="136"/>
      <c r="Z88" s="136"/>
      <c r="AA88" s="136"/>
    </row>
    <row r="89" spans="1:27" ht="15.75" customHeight="1">
      <c r="A89" s="136"/>
      <c r="B89" s="136"/>
      <c r="C89" s="136"/>
      <c r="D89" s="136"/>
      <c r="E89" s="136"/>
      <c r="F89" s="136"/>
      <c r="G89" s="136"/>
      <c r="H89" s="133"/>
      <c r="I89" s="133"/>
      <c r="J89" s="136"/>
      <c r="K89" s="136"/>
      <c r="L89" s="136"/>
      <c r="M89" s="136"/>
      <c r="N89" s="136"/>
      <c r="O89" s="136"/>
      <c r="P89" s="136"/>
      <c r="Q89" s="136"/>
      <c r="R89" s="136"/>
      <c r="S89" s="136"/>
      <c r="T89" s="136"/>
      <c r="U89" s="136"/>
      <c r="V89" s="136"/>
      <c r="W89" s="136"/>
      <c r="X89" s="136"/>
      <c r="Y89" s="136"/>
      <c r="Z89" s="136"/>
      <c r="AA89" s="136"/>
    </row>
    <row r="90" spans="1:27" ht="15.75" customHeight="1">
      <c r="A90" s="136"/>
      <c r="B90" s="136"/>
      <c r="C90" s="136"/>
      <c r="D90" s="136"/>
      <c r="E90" s="136"/>
      <c r="F90" s="136"/>
      <c r="G90" s="136"/>
      <c r="H90" s="133"/>
      <c r="I90" s="133"/>
      <c r="J90" s="136"/>
      <c r="K90" s="136"/>
      <c r="L90" s="136"/>
      <c r="M90" s="136"/>
      <c r="N90" s="136"/>
      <c r="O90" s="136"/>
      <c r="P90" s="136"/>
      <c r="Q90" s="136"/>
      <c r="R90" s="136"/>
      <c r="S90" s="136"/>
      <c r="T90" s="136"/>
      <c r="U90" s="136"/>
      <c r="V90" s="136"/>
      <c r="W90" s="136"/>
      <c r="X90" s="136"/>
      <c r="Y90" s="136"/>
      <c r="Z90" s="136"/>
      <c r="AA90" s="136"/>
    </row>
    <row r="91" spans="1:27" ht="15.75" customHeight="1">
      <c r="A91" s="136"/>
      <c r="B91" s="136"/>
      <c r="C91" s="136"/>
      <c r="D91" s="136"/>
      <c r="E91" s="136"/>
      <c r="F91" s="136"/>
      <c r="G91" s="136"/>
      <c r="H91" s="133"/>
      <c r="I91" s="133"/>
      <c r="J91" s="136"/>
      <c r="K91" s="136"/>
      <c r="L91" s="136"/>
      <c r="M91" s="136"/>
      <c r="N91" s="136"/>
      <c r="O91" s="136"/>
      <c r="P91" s="136"/>
      <c r="Q91" s="136"/>
      <c r="R91" s="136"/>
      <c r="S91" s="136"/>
      <c r="T91" s="136"/>
      <c r="U91" s="136"/>
      <c r="V91" s="136"/>
      <c r="W91" s="136"/>
      <c r="X91" s="136"/>
      <c r="Y91" s="136"/>
      <c r="Z91" s="136"/>
      <c r="AA91" s="136"/>
    </row>
    <row r="92" spans="1:27" ht="15.75" customHeight="1">
      <c r="A92" s="136"/>
      <c r="B92" s="136"/>
      <c r="C92" s="136"/>
      <c r="D92" s="136"/>
      <c r="E92" s="136"/>
      <c r="F92" s="136"/>
      <c r="G92" s="136"/>
      <c r="H92" s="133"/>
      <c r="I92" s="133"/>
      <c r="J92" s="136"/>
      <c r="K92" s="136"/>
      <c r="L92" s="136"/>
      <c r="M92" s="136"/>
      <c r="N92" s="136"/>
      <c r="O92" s="136"/>
      <c r="P92" s="136"/>
      <c r="Q92" s="136"/>
      <c r="R92" s="136"/>
      <c r="S92" s="136"/>
      <c r="T92" s="136"/>
      <c r="U92" s="136"/>
      <c r="V92" s="136"/>
      <c r="W92" s="136"/>
      <c r="X92" s="136"/>
      <c r="Y92" s="136"/>
      <c r="Z92" s="136"/>
      <c r="AA92" s="136"/>
    </row>
    <row r="93" spans="1:27" ht="15.75" customHeight="1">
      <c r="A93" s="136"/>
      <c r="B93" s="136"/>
      <c r="C93" s="136"/>
      <c r="D93" s="136"/>
      <c r="E93" s="136"/>
      <c r="F93" s="136"/>
      <c r="G93" s="136"/>
      <c r="H93" s="133"/>
      <c r="I93" s="133"/>
      <c r="J93" s="136"/>
      <c r="K93" s="136"/>
      <c r="L93" s="136"/>
      <c r="M93" s="136"/>
      <c r="N93" s="136"/>
      <c r="O93" s="136"/>
      <c r="P93" s="136"/>
      <c r="Q93" s="136"/>
      <c r="R93" s="136"/>
      <c r="S93" s="136"/>
      <c r="T93" s="136"/>
      <c r="U93" s="136"/>
      <c r="V93" s="136"/>
      <c r="W93" s="136"/>
      <c r="X93" s="136"/>
      <c r="Y93" s="136"/>
      <c r="Z93" s="136"/>
      <c r="AA93" s="136"/>
    </row>
    <row r="94" spans="1:27" ht="15.75" customHeight="1">
      <c r="A94" s="136"/>
      <c r="B94" s="136"/>
      <c r="C94" s="136"/>
      <c r="D94" s="136"/>
      <c r="E94" s="136"/>
      <c r="F94" s="136"/>
      <c r="G94" s="136"/>
      <c r="H94" s="133"/>
      <c r="I94" s="133"/>
      <c r="J94" s="136"/>
      <c r="K94" s="136"/>
      <c r="L94" s="136"/>
      <c r="M94" s="136"/>
      <c r="N94" s="136"/>
      <c r="O94" s="136"/>
      <c r="P94" s="136"/>
      <c r="Q94" s="136"/>
      <c r="R94" s="136"/>
      <c r="S94" s="136"/>
      <c r="T94" s="136"/>
      <c r="U94" s="136"/>
      <c r="V94" s="136"/>
      <c r="W94" s="136"/>
      <c r="X94" s="136"/>
      <c r="Y94" s="136"/>
      <c r="Z94" s="136"/>
      <c r="AA94" s="136"/>
    </row>
    <row r="95" spans="1:27" ht="15.75" customHeight="1">
      <c r="A95" s="136"/>
      <c r="B95" s="136"/>
      <c r="C95" s="136"/>
      <c r="D95" s="136"/>
      <c r="E95" s="136"/>
      <c r="F95" s="136"/>
      <c r="G95" s="136"/>
      <c r="H95" s="133"/>
      <c r="I95" s="133"/>
      <c r="J95" s="136"/>
      <c r="K95" s="136"/>
      <c r="L95" s="136"/>
      <c r="M95" s="136"/>
      <c r="N95" s="136"/>
      <c r="O95" s="136"/>
      <c r="P95" s="136"/>
      <c r="Q95" s="136"/>
      <c r="R95" s="136"/>
      <c r="S95" s="136"/>
      <c r="T95" s="136"/>
      <c r="U95" s="136"/>
      <c r="V95" s="136"/>
      <c r="W95" s="136"/>
      <c r="X95" s="136"/>
      <c r="Y95" s="136"/>
      <c r="Z95" s="136"/>
      <c r="AA95" s="136"/>
    </row>
    <row r="96" spans="1:27" ht="15.75" customHeight="1">
      <c r="A96" s="136"/>
      <c r="B96" s="136"/>
      <c r="C96" s="136"/>
      <c r="D96" s="136"/>
      <c r="E96" s="136"/>
      <c r="F96" s="136"/>
      <c r="G96" s="136"/>
      <c r="H96" s="133"/>
      <c r="I96" s="133"/>
      <c r="J96" s="136"/>
      <c r="K96" s="136"/>
      <c r="L96" s="136"/>
      <c r="M96" s="136"/>
      <c r="N96" s="136"/>
      <c r="O96" s="136"/>
      <c r="P96" s="136"/>
      <c r="Q96" s="136"/>
      <c r="R96" s="136"/>
      <c r="S96" s="136"/>
      <c r="T96" s="136"/>
      <c r="U96" s="136"/>
      <c r="V96" s="136"/>
      <c r="W96" s="136"/>
      <c r="X96" s="136"/>
      <c r="Y96" s="136"/>
      <c r="Z96" s="136"/>
      <c r="AA96" s="136"/>
    </row>
    <row r="97" spans="1:27" ht="15.75" customHeight="1">
      <c r="A97" s="136"/>
      <c r="B97" s="136"/>
      <c r="C97" s="136"/>
      <c r="D97" s="136"/>
      <c r="E97" s="136"/>
      <c r="F97" s="136"/>
      <c r="G97" s="136"/>
      <c r="H97" s="133"/>
      <c r="I97" s="133"/>
      <c r="J97" s="136"/>
      <c r="K97" s="136"/>
      <c r="L97" s="136"/>
      <c r="M97" s="136"/>
      <c r="N97" s="136"/>
      <c r="O97" s="136"/>
      <c r="P97" s="136"/>
      <c r="Q97" s="136"/>
      <c r="R97" s="136"/>
      <c r="S97" s="136"/>
      <c r="T97" s="136"/>
      <c r="U97" s="136"/>
      <c r="V97" s="136"/>
      <c r="W97" s="136"/>
      <c r="X97" s="136"/>
      <c r="Y97" s="136"/>
      <c r="Z97" s="136"/>
      <c r="AA97" s="136"/>
    </row>
    <row r="98" spans="1:27" ht="15.75" customHeight="1">
      <c r="A98" s="136"/>
      <c r="B98" s="136"/>
      <c r="C98" s="136"/>
      <c r="D98" s="136"/>
      <c r="E98" s="136"/>
      <c r="F98" s="136"/>
      <c r="G98" s="136"/>
      <c r="H98" s="133"/>
      <c r="I98" s="133"/>
      <c r="J98" s="136"/>
      <c r="K98" s="136"/>
      <c r="L98" s="136"/>
      <c r="M98" s="136"/>
      <c r="N98" s="136"/>
      <c r="O98" s="136"/>
      <c r="P98" s="136"/>
      <c r="Q98" s="136"/>
      <c r="R98" s="136"/>
      <c r="S98" s="136"/>
      <c r="T98" s="136"/>
      <c r="U98" s="136"/>
      <c r="V98" s="136"/>
      <c r="W98" s="136"/>
      <c r="X98" s="136"/>
      <c r="Y98" s="136"/>
      <c r="Z98" s="136"/>
      <c r="AA98" s="136"/>
    </row>
    <row r="99" spans="1:27" ht="15.75" customHeight="1">
      <c r="A99" s="136"/>
      <c r="B99" s="136"/>
      <c r="C99" s="136"/>
      <c r="D99" s="136"/>
      <c r="E99" s="136"/>
      <c r="F99" s="136"/>
      <c r="G99" s="136"/>
      <c r="H99" s="133"/>
      <c r="I99" s="133"/>
      <c r="J99" s="136"/>
      <c r="K99" s="136"/>
      <c r="L99" s="136"/>
      <c r="M99" s="136"/>
      <c r="N99" s="136"/>
      <c r="O99" s="136"/>
      <c r="P99" s="136"/>
      <c r="Q99" s="136"/>
      <c r="R99" s="136"/>
      <c r="S99" s="136"/>
      <c r="T99" s="136"/>
      <c r="U99" s="136"/>
      <c r="V99" s="136"/>
      <c r="W99" s="136"/>
      <c r="X99" s="136"/>
      <c r="Y99" s="136"/>
      <c r="Z99" s="136"/>
      <c r="AA99" s="136"/>
    </row>
    <row r="100" spans="1:27" ht="15.75" customHeight="1">
      <c r="A100" s="136"/>
      <c r="B100" s="136"/>
      <c r="C100" s="136"/>
      <c r="D100" s="136"/>
      <c r="E100" s="136"/>
      <c r="F100" s="136"/>
      <c r="G100" s="136"/>
      <c r="H100" s="133"/>
      <c r="I100" s="133"/>
      <c r="J100" s="136"/>
      <c r="K100" s="136"/>
      <c r="L100" s="136"/>
      <c r="M100" s="136"/>
      <c r="N100" s="136"/>
      <c r="O100" s="136"/>
      <c r="P100" s="136"/>
      <c r="Q100" s="136"/>
      <c r="R100" s="136"/>
      <c r="S100" s="136"/>
      <c r="T100" s="136"/>
      <c r="U100" s="136"/>
      <c r="V100" s="136"/>
      <c r="W100" s="136"/>
      <c r="X100" s="136"/>
      <c r="Y100" s="136"/>
      <c r="Z100" s="136"/>
      <c r="AA100" s="136"/>
    </row>
    <row r="101" spans="1:27" ht="15.75" customHeight="1">
      <c r="A101" s="136"/>
      <c r="B101" s="136"/>
      <c r="C101" s="136"/>
      <c r="D101" s="136"/>
      <c r="E101" s="136"/>
      <c r="F101" s="136"/>
      <c r="G101" s="136"/>
      <c r="H101" s="133"/>
      <c r="I101" s="133"/>
      <c r="J101" s="136"/>
      <c r="K101" s="136"/>
      <c r="L101" s="136"/>
      <c r="M101" s="136"/>
      <c r="N101" s="136"/>
      <c r="O101" s="136"/>
      <c r="P101" s="136"/>
      <c r="Q101" s="136"/>
      <c r="R101" s="136"/>
      <c r="S101" s="136"/>
      <c r="T101" s="136"/>
      <c r="U101" s="136"/>
      <c r="V101" s="136"/>
      <c r="W101" s="136"/>
      <c r="X101" s="136"/>
      <c r="Y101" s="136"/>
      <c r="Z101" s="136"/>
      <c r="AA101" s="136"/>
    </row>
    <row r="102" spans="1:27" ht="15.75" customHeight="1">
      <c r="A102" s="136"/>
      <c r="B102" s="136"/>
      <c r="C102" s="136"/>
      <c r="D102" s="136"/>
      <c r="E102" s="136"/>
      <c r="F102" s="136"/>
      <c r="G102" s="136"/>
      <c r="H102" s="133"/>
      <c r="I102" s="133"/>
      <c r="J102" s="136"/>
      <c r="K102" s="136"/>
      <c r="L102" s="136"/>
      <c r="M102" s="136"/>
      <c r="N102" s="136"/>
      <c r="O102" s="136"/>
      <c r="P102" s="136"/>
      <c r="Q102" s="136"/>
      <c r="R102" s="136"/>
      <c r="S102" s="136"/>
      <c r="T102" s="136"/>
      <c r="U102" s="136"/>
      <c r="V102" s="136"/>
      <c r="W102" s="136"/>
      <c r="X102" s="136"/>
      <c r="Y102" s="136"/>
      <c r="Z102" s="136"/>
      <c r="AA102" s="136"/>
    </row>
    <row r="103" spans="1:27" ht="15.75" customHeight="1">
      <c r="A103" s="136"/>
      <c r="B103" s="136"/>
      <c r="C103" s="136"/>
      <c r="D103" s="136"/>
      <c r="E103" s="136"/>
      <c r="F103" s="136"/>
      <c r="G103" s="136"/>
      <c r="H103" s="133"/>
      <c r="I103" s="133"/>
      <c r="J103" s="136"/>
      <c r="K103" s="136"/>
      <c r="L103" s="136"/>
      <c r="M103" s="136"/>
      <c r="N103" s="136"/>
      <c r="O103" s="136"/>
      <c r="P103" s="136"/>
      <c r="Q103" s="136"/>
      <c r="R103" s="136"/>
      <c r="S103" s="136"/>
      <c r="T103" s="136"/>
      <c r="U103" s="136"/>
      <c r="V103" s="136"/>
      <c r="W103" s="136"/>
      <c r="X103" s="136"/>
      <c r="Y103" s="136"/>
      <c r="Z103" s="136"/>
      <c r="AA103" s="136"/>
    </row>
    <row r="104" spans="1:27" ht="15.75" customHeight="1">
      <c r="A104" s="136"/>
      <c r="B104" s="136"/>
      <c r="C104" s="136"/>
      <c r="D104" s="136"/>
      <c r="E104" s="136"/>
      <c r="F104" s="136"/>
      <c r="G104" s="136"/>
      <c r="H104" s="133"/>
      <c r="I104" s="133"/>
      <c r="J104" s="136"/>
      <c r="K104" s="136"/>
      <c r="L104" s="136"/>
      <c r="M104" s="136"/>
      <c r="N104" s="136"/>
      <c r="O104" s="136"/>
      <c r="P104" s="136"/>
      <c r="Q104" s="136"/>
      <c r="R104" s="136"/>
      <c r="S104" s="136"/>
      <c r="T104" s="136"/>
      <c r="U104" s="136"/>
      <c r="V104" s="136"/>
      <c r="W104" s="136"/>
      <c r="X104" s="136"/>
      <c r="Y104" s="136"/>
      <c r="Z104" s="136"/>
      <c r="AA104" s="136"/>
    </row>
    <row r="105" spans="1:27" ht="15.75" customHeight="1">
      <c r="A105" s="136"/>
      <c r="B105" s="136"/>
      <c r="C105" s="136"/>
      <c r="D105" s="136"/>
      <c r="E105" s="136"/>
      <c r="F105" s="136"/>
      <c r="G105" s="136"/>
      <c r="H105" s="133"/>
      <c r="I105" s="133"/>
      <c r="J105" s="136"/>
      <c r="K105" s="136"/>
      <c r="L105" s="136"/>
      <c r="M105" s="136"/>
      <c r="N105" s="136"/>
      <c r="O105" s="136"/>
      <c r="P105" s="136"/>
      <c r="Q105" s="136"/>
      <c r="R105" s="136"/>
      <c r="S105" s="136"/>
      <c r="T105" s="136"/>
      <c r="U105" s="136"/>
      <c r="V105" s="136"/>
      <c r="W105" s="136"/>
      <c r="X105" s="136"/>
      <c r="Y105" s="136"/>
      <c r="Z105" s="136"/>
      <c r="AA105" s="136"/>
    </row>
    <row r="106" spans="1:27" ht="15.75" customHeight="1">
      <c r="A106" s="136"/>
      <c r="B106" s="136"/>
      <c r="C106" s="136"/>
      <c r="D106" s="136"/>
      <c r="E106" s="136"/>
      <c r="F106" s="136"/>
      <c r="G106" s="136"/>
      <c r="H106" s="133"/>
      <c r="I106" s="133"/>
      <c r="J106" s="136"/>
      <c r="K106" s="136"/>
      <c r="L106" s="136"/>
      <c r="M106" s="136"/>
      <c r="N106" s="136"/>
      <c r="O106" s="136"/>
      <c r="P106" s="136"/>
      <c r="Q106" s="136"/>
      <c r="R106" s="136"/>
      <c r="S106" s="136"/>
      <c r="T106" s="136"/>
      <c r="U106" s="136"/>
      <c r="V106" s="136"/>
      <c r="W106" s="136"/>
      <c r="X106" s="136"/>
      <c r="Y106" s="136"/>
      <c r="Z106" s="136"/>
      <c r="AA106" s="136"/>
    </row>
    <row r="107" spans="1:27" ht="15.75" customHeight="1">
      <c r="A107" s="136"/>
      <c r="B107" s="136"/>
      <c r="C107" s="136"/>
      <c r="D107" s="136"/>
      <c r="E107" s="136"/>
      <c r="F107" s="136"/>
      <c r="G107" s="136"/>
      <c r="H107" s="133"/>
      <c r="I107" s="133"/>
      <c r="J107" s="136"/>
      <c r="K107" s="136"/>
      <c r="L107" s="136"/>
      <c r="M107" s="136"/>
      <c r="N107" s="136"/>
      <c r="O107" s="136"/>
      <c r="P107" s="136"/>
      <c r="Q107" s="136"/>
      <c r="R107" s="136"/>
      <c r="S107" s="136"/>
      <c r="T107" s="136"/>
      <c r="U107" s="136"/>
      <c r="V107" s="136"/>
      <c r="W107" s="136"/>
      <c r="X107" s="136"/>
      <c r="Y107" s="136"/>
      <c r="Z107" s="136"/>
      <c r="AA107" s="136"/>
    </row>
    <row r="108" spans="1:27" ht="15.75" customHeight="1">
      <c r="A108" s="136"/>
      <c r="B108" s="136"/>
      <c r="C108" s="136"/>
      <c r="D108" s="136"/>
      <c r="E108" s="136"/>
      <c r="F108" s="136"/>
      <c r="G108" s="136"/>
      <c r="H108" s="133"/>
      <c r="I108" s="133"/>
      <c r="J108" s="136"/>
      <c r="K108" s="136"/>
      <c r="L108" s="136"/>
      <c r="M108" s="136"/>
      <c r="N108" s="136"/>
      <c r="O108" s="136"/>
      <c r="P108" s="136"/>
      <c r="Q108" s="136"/>
      <c r="R108" s="136"/>
      <c r="S108" s="136"/>
      <c r="T108" s="136"/>
      <c r="U108" s="136"/>
      <c r="V108" s="136"/>
      <c r="W108" s="136"/>
      <c r="X108" s="136"/>
      <c r="Y108" s="136"/>
      <c r="Z108" s="136"/>
      <c r="AA108" s="136"/>
    </row>
    <row r="109" spans="1:27" ht="15.75" customHeight="1">
      <c r="A109" s="136"/>
      <c r="B109" s="136"/>
      <c r="C109" s="136"/>
      <c r="D109" s="136"/>
      <c r="E109" s="136"/>
      <c r="F109" s="136"/>
      <c r="G109" s="136"/>
      <c r="H109" s="133"/>
      <c r="I109" s="133"/>
      <c r="J109" s="136"/>
      <c r="K109" s="136"/>
      <c r="L109" s="136"/>
      <c r="M109" s="136"/>
      <c r="N109" s="136"/>
      <c r="O109" s="136"/>
      <c r="P109" s="136"/>
      <c r="Q109" s="136"/>
      <c r="R109" s="136"/>
      <c r="S109" s="136"/>
      <c r="T109" s="136"/>
      <c r="U109" s="136"/>
      <c r="V109" s="136"/>
      <c r="W109" s="136"/>
      <c r="X109" s="136"/>
      <c r="Y109" s="136"/>
      <c r="Z109" s="136"/>
      <c r="AA109" s="136"/>
    </row>
    <row r="110" spans="1:27" ht="15.75" customHeight="1">
      <c r="A110" s="136"/>
      <c r="B110" s="136"/>
      <c r="C110" s="136"/>
      <c r="D110" s="136"/>
      <c r="E110" s="136"/>
      <c r="F110" s="136"/>
      <c r="G110" s="136"/>
      <c r="H110" s="133"/>
      <c r="I110" s="133"/>
      <c r="J110" s="136"/>
      <c r="K110" s="136"/>
      <c r="L110" s="136"/>
      <c r="M110" s="136"/>
      <c r="N110" s="136"/>
      <c r="O110" s="136"/>
      <c r="P110" s="136"/>
      <c r="Q110" s="136"/>
      <c r="R110" s="136"/>
      <c r="S110" s="136"/>
      <c r="T110" s="136"/>
      <c r="U110" s="136"/>
      <c r="V110" s="136"/>
      <c r="W110" s="136"/>
      <c r="X110" s="136"/>
      <c r="Y110" s="136"/>
      <c r="Z110" s="136"/>
      <c r="AA110" s="136"/>
    </row>
    <row r="111" spans="1:27" ht="15.75" customHeight="1">
      <c r="A111" s="136"/>
      <c r="B111" s="136"/>
      <c r="C111" s="136"/>
      <c r="D111" s="136"/>
      <c r="E111" s="136"/>
      <c r="F111" s="136"/>
      <c r="G111" s="136"/>
      <c r="H111" s="133"/>
      <c r="I111" s="133"/>
      <c r="J111" s="136"/>
      <c r="K111" s="136"/>
      <c r="L111" s="136"/>
      <c r="M111" s="136"/>
      <c r="N111" s="136"/>
      <c r="O111" s="136"/>
      <c r="P111" s="136"/>
      <c r="Q111" s="136"/>
      <c r="R111" s="136"/>
      <c r="S111" s="136"/>
      <c r="T111" s="136"/>
      <c r="U111" s="136"/>
      <c r="V111" s="136"/>
      <c r="W111" s="136"/>
      <c r="X111" s="136"/>
      <c r="Y111" s="136"/>
      <c r="Z111" s="136"/>
      <c r="AA111" s="136"/>
    </row>
    <row r="112" spans="1:27" ht="15.75" customHeight="1">
      <c r="A112" s="136"/>
      <c r="B112" s="136"/>
      <c r="C112" s="136"/>
      <c r="D112" s="136"/>
      <c r="E112" s="136"/>
      <c r="F112" s="136"/>
      <c r="G112" s="136"/>
      <c r="H112" s="133"/>
      <c r="I112" s="133"/>
      <c r="J112" s="136"/>
      <c r="K112" s="136"/>
      <c r="L112" s="136"/>
      <c r="M112" s="136"/>
      <c r="N112" s="136"/>
      <c r="O112" s="136"/>
      <c r="P112" s="136"/>
      <c r="Q112" s="136"/>
      <c r="R112" s="136"/>
      <c r="S112" s="136"/>
      <c r="T112" s="136"/>
      <c r="U112" s="136"/>
      <c r="V112" s="136"/>
      <c r="W112" s="136"/>
      <c r="X112" s="136"/>
      <c r="Y112" s="136"/>
      <c r="Z112" s="136"/>
      <c r="AA112" s="136"/>
    </row>
    <row r="113" spans="1:27" ht="15.75" customHeight="1">
      <c r="A113" s="136"/>
      <c r="B113" s="136"/>
      <c r="C113" s="136"/>
      <c r="D113" s="136"/>
      <c r="E113" s="136"/>
      <c r="F113" s="136"/>
      <c r="G113" s="136"/>
      <c r="H113" s="133"/>
      <c r="I113" s="133"/>
      <c r="J113" s="136"/>
      <c r="K113" s="136"/>
      <c r="L113" s="136"/>
      <c r="M113" s="136"/>
      <c r="N113" s="136"/>
      <c r="O113" s="136"/>
      <c r="P113" s="136"/>
      <c r="Q113" s="136"/>
      <c r="R113" s="136"/>
      <c r="S113" s="136"/>
      <c r="T113" s="136"/>
      <c r="U113" s="136"/>
      <c r="V113" s="136"/>
      <c r="W113" s="136"/>
      <c r="X113" s="136"/>
      <c r="Y113" s="136"/>
      <c r="Z113" s="136"/>
      <c r="AA113" s="136"/>
    </row>
    <row r="114" spans="1:27" ht="15.75" customHeight="1">
      <c r="A114" s="136"/>
      <c r="B114" s="136"/>
      <c r="C114" s="136"/>
      <c r="D114" s="136"/>
      <c r="E114" s="136"/>
      <c r="F114" s="136"/>
      <c r="G114" s="136"/>
      <c r="H114" s="133"/>
      <c r="I114" s="133"/>
      <c r="J114" s="136"/>
      <c r="K114" s="136"/>
      <c r="L114" s="136"/>
      <c r="M114" s="136"/>
      <c r="N114" s="136"/>
      <c r="O114" s="136"/>
      <c r="P114" s="136"/>
      <c r="Q114" s="136"/>
      <c r="R114" s="136"/>
      <c r="S114" s="136"/>
      <c r="T114" s="136"/>
      <c r="U114" s="136"/>
      <c r="V114" s="136"/>
      <c r="W114" s="136"/>
      <c r="X114" s="136"/>
      <c r="Y114" s="136"/>
      <c r="Z114" s="136"/>
      <c r="AA114" s="136"/>
    </row>
    <row r="115" spans="1:27" ht="15.75" customHeight="1">
      <c r="A115" s="136"/>
      <c r="B115" s="136"/>
      <c r="C115" s="136"/>
      <c r="D115" s="136"/>
      <c r="E115" s="136"/>
      <c r="F115" s="136"/>
      <c r="G115" s="136"/>
      <c r="H115" s="133"/>
      <c r="I115" s="133"/>
      <c r="J115" s="136"/>
      <c r="K115" s="136"/>
      <c r="L115" s="136"/>
      <c r="M115" s="136"/>
      <c r="N115" s="136"/>
      <c r="O115" s="136"/>
      <c r="P115" s="136"/>
      <c r="Q115" s="136"/>
      <c r="R115" s="136"/>
      <c r="S115" s="136"/>
      <c r="T115" s="136"/>
      <c r="U115" s="136"/>
      <c r="V115" s="136"/>
      <c r="W115" s="136"/>
      <c r="X115" s="136"/>
      <c r="Y115" s="136"/>
      <c r="Z115" s="136"/>
      <c r="AA115" s="136"/>
    </row>
    <row r="116" spans="1:27" ht="15.75" customHeight="1">
      <c r="A116" s="136"/>
      <c r="B116" s="136"/>
      <c r="C116" s="136"/>
      <c r="D116" s="136"/>
      <c r="E116" s="136"/>
      <c r="F116" s="136"/>
      <c r="G116" s="136"/>
      <c r="H116" s="133"/>
      <c r="I116" s="133"/>
      <c r="J116" s="136"/>
      <c r="K116" s="136"/>
      <c r="L116" s="136"/>
      <c r="M116" s="136"/>
      <c r="N116" s="136"/>
      <c r="O116" s="136"/>
      <c r="P116" s="136"/>
      <c r="Q116" s="136"/>
      <c r="R116" s="136"/>
      <c r="S116" s="136"/>
      <c r="T116" s="136"/>
      <c r="U116" s="136"/>
      <c r="V116" s="136"/>
      <c r="W116" s="136"/>
      <c r="X116" s="136"/>
      <c r="Y116" s="136"/>
      <c r="Z116" s="136"/>
      <c r="AA116" s="136"/>
    </row>
    <row r="117" spans="1:27" ht="15.75" customHeight="1">
      <c r="A117" s="136"/>
      <c r="B117" s="136"/>
      <c r="C117" s="136"/>
      <c r="D117" s="136"/>
      <c r="E117" s="136"/>
      <c r="F117" s="136"/>
      <c r="G117" s="136"/>
      <c r="H117" s="133"/>
      <c r="I117" s="133"/>
      <c r="J117" s="136"/>
      <c r="K117" s="136"/>
      <c r="L117" s="136"/>
      <c r="M117" s="136"/>
      <c r="N117" s="136"/>
      <c r="O117" s="136"/>
      <c r="P117" s="136"/>
      <c r="Q117" s="136"/>
      <c r="R117" s="136"/>
      <c r="S117" s="136"/>
      <c r="T117" s="136"/>
      <c r="U117" s="136"/>
      <c r="V117" s="136"/>
      <c r="W117" s="136"/>
      <c r="X117" s="136"/>
      <c r="Y117" s="136"/>
      <c r="Z117" s="136"/>
      <c r="AA117" s="136"/>
    </row>
    <row r="118" spans="1:27" ht="15.75" customHeight="1">
      <c r="A118" s="136"/>
      <c r="B118" s="136"/>
      <c r="C118" s="136"/>
      <c r="D118" s="136"/>
      <c r="E118" s="136"/>
      <c r="F118" s="136"/>
      <c r="G118" s="136"/>
      <c r="H118" s="133"/>
      <c r="I118" s="133"/>
      <c r="J118" s="136"/>
      <c r="K118" s="136"/>
      <c r="L118" s="136"/>
      <c r="M118" s="136"/>
      <c r="N118" s="136"/>
      <c r="O118" s="136"/>
      <c r="P118" s="136"/>
      <c r="Q118" s="136"/>
      <c r="R118" s="136"/>
      <c r="S118" s="136"/>
      <c r="T118" s="136"/>
      <c r="U118" s="136"/>
      <c r="V118" s="136"/>
      <c r="W118" s="136"/>
      <c r="X118" s="136"/>
      <c r="Y118" s="136"/>
      <c r="Z118" s="136"/>
      <c r="AA118" s="136"/>
    </row>
    <row r="119" spans="1:27" ht="15.75" customHeight="1">
      <c r="A119" s="136"/>
      <c r="B119" s="136"/>
      <c r="C119" s="136"/>
      <c r="D119" s="136"/>
      <c r="E119" s="136"/>
      <c r="F119" s="136"/>
      <c r="G119" s="136"/>
      <c r="H119" s="133"/>
      <c r="I119" s="133"/>
      <c r="J119" s="136"/>
      <c r="K119" s="136"/>
      <c r="L119" s="136"/>
      <c r="M119" s="136"/>
      <c r="N119" s="136"/>
      <c r="O119" s="136"/>
      <c r="P119" s="136"/>
      <c r="Q119" s="136"/>
      <c r="R119" s="136"/>
      <c r="S119" s="136"/>
      <c r="T119" s="136"/>
      <c r="U119" s="136"/>
      <c r="V119" s="136"/>
      <c r="W119" s="136"/>
      <c r="X119" s="136"/>
      <c r="Y119" s="136"/>
      <c r="Z119" s="136"/>
      <c r="AA119" s="136"/>
    </row>
    <row r="120" spans="1:27" ht="15.75" customHeight="1">
      <c r="A120" s="136"/>
      <c r="B120" s="136"/>
      <c r="C120" s="136"/>
      <c r="D120" s="136"/>
      <c r="E120" s="136"/>
      <c r="F120" s="136"/>
      <c r="G120" s="136"/>
      <c r="H120" s="133"/>
      <c r="I120" s="133"/>
      <c r="J120" s="136"/>
      <c r="K120" s="136"/>
      <c r="L120" s="136"/>
      <c r="M120" s="136"/>
      <c r="N120" s="136"/>
      <c r="O120" s="136"/>
      <c r="P120" s="136"/>
      <c r="Q120" s="136"/>
      <c r="R120" s="136"/>
      <c r="S120" s="136"/>
      <c r="T120" s="136"/>
      <c r="U120" s="136"/>
      <c r="V120" s="136"/>
      <c r="W120" s="136"/>
      <c r="X120" s="136"/>
      <c r="Y120" s="136"/>
      <c r="Z120" s="136"/>
      <c r="AA120" s="136"/>
    </row>
    <row r="121" spans="1:27" ht="15.75" customHeight="1">
      <c r="A121" s="136"/>
      <c r="B121" s="136"/>
      <c r="C121" s="136"/>
      <c r="D121" s="136"/>
      <c r="E121" s="136"/>
      <c r="F121" s="136"/>
      <c r="G121" s="136"/>
      <c r="H121" s="133"/>
      <c r="I121" s="133"/>
      <c r="J121" s="136"/>
      <c r="K121" s="136"/>
      <c r="L121" s="136"/>
      <c r="M121" s="136"/>
      <c r="N121" s="136"/>
      <c r="O121" s="136"/>
      <c r="P121" s="136"/>
      <c r="Q121" s="136"/>
      <c r="R121" s="136"/>
      <c r="S121" s="136"/>
      <c r="T121" s="136"/>
      <c r="U121" s="136"/>
      <c r="V121" s="136"/>
      <c r="W121" s="136"/>
      <c r="X121" s="136"/>
      <c r="Y121" s="136"/>
      <c r="Z121" s="136"/>
      <c r="AA121" s="136"/>
    </row>
    <row r="122" spans="1:27" ht="15.75" customHeight="1">
      <c r="A122" s="136"/>
      <c r="B122" s="136"/>
      <c r="C122" s="136"/>
      <c r="D122" s="136"/>
      <c r="E122" s="136"/>
      <c r="F122" s="136"/>
      <c r="G122" s="136"/>
      <c r="H122" s="133"/>
      <c r="I122" s="133"/>
      <c r="J122" s="136"/>
      <c r="K122" s="136"/>
      <c r="L122" s="136"/>
      <c r="M122" s="136"/>
      <c r="N122" s="136"/>
      <c r="O122" s="136"/>
      <c r="P122" s="136"/>
      <c r="Q122" s="136"/>
      <c r="R122" s="136"/>
      <c r="S122" s="136"/>
      <c r="T122" s="136"/>
      <c r="U122" s="136"/>
      <c r="V122" s="136"/>
      <c r="W122" s="136"/>
      <c r="X122" s="136"/>
      <c r="Y122" s="136"/>
      <c r="Z122" s="136"/>
      <c r="AA122" s="136"/>
    </row>
    <row r="123" spans="1:27" ht="15.75" customHeight="1">
      <c r="A123" s="136"/>
      <c r="B123" s="136"/>
      <c r="C123" s="136"/>
      <c r="D123" s="136"/>
      <c r="E123" s="136"/>
      <c r="F123" s="136"/>
      <c r="G123" s="136"/>
      <c r="H123" s="133"/>
      <c r="I123" s="133"/>
      <c r="J123" s="136"/>
      <c r="K123" s="136"/>
      <c r="L123" s="136"/>
      <c r="M123" s="136"/>
      <c r="N123" s="136"/>
      <c r="O123" s="136"/>
      <c r="P123" s="136"/>
      <c r="Q123" s="136"/>
      <c r="R123" s="136"/>
      <c r="S123" s="136"/>
      <c r="T123" s="136"/>
      <c r="U123" s="136"/>
      <c r="V123" s="136"/>
      <c r="W123" s="136"/>
      <c r="X123" s="136"/>
      <c r="Y123" s="136"/>
      <c r="Z123" s="136"/>
      <c r="AA123" s="136"/>
    </row>
    <row r="124" spans="1:27" ht="15.75" customHeight="1">
      <c r="A124" s="136"/>
      <c r="B124" s="136"/>
      <c r="C124" s="136"/>
      <c r="D124" s="136"/>
      <c r="E124" s="136"/>
      <c r="F124" s="136"/>
      <c r="G124" s="136"/>
      <c r="H124" s="133"/>
      <c r="I124" s="133"/>
      <c r="J124" s="136"/>
      <c r="K124" s="136"/>
      <c r="L124" s="136"/>
      <c r="M124" s="136"/>
      <c r="N124" s="136"/>
      <c r="O124" s="136"/>
      <c r="P124" s="136"/>
      <c r="Q124" s="136"/>
      <c r="R124" s="136"/>
      <c r="S124" s="136"/>
      <c r="T124" s="136"/>
      <c r="U124" s="136"/>
      <c r="V124" s="136"/>
      <c r="W124" s="136"/>
      <c r="X124" s="136"/>
      <c r="Y124" s="136"/>
      <c r="Z124" s="136"/>
      <c r="AA124" s="136"/>
    </row>
    <row r="125" spans="1:27" ht="15.75" customHeight="1">
      <c r="A125" s="136"/>
      <c r="B125" s="136"/>
      <c r="C125" s="136"/>
      <c r="D125" s="136"/>
      <c r="E125" s="136"/>
      <c r="F125" s="136"/>
      <c r="G125" s="136"/>
      <c r="H125" s="133"/>
      <c r="I125" s="133"/>
      <c r="J125" s="136"/>
      <c r="K125" s="136"/>
      <c r="L125" s="136"/>
      <c r="M125" s="136"/>
      <c r="N125" s="136"/>
      <c r="O125" s="136"/>
      <c r="P125" s="136"/>
      <c r="Q125" s="136"/>
      <c r="R125" s="136"/>
      <c r="S125" s="136"/>
      <c r="T125" s="136"/>
      <c r="U125" s="136"/>
      <c r="V125" s="136"/>
      <c r="W125" s="136"/>
      <c r="X125" s="136"/>
      <c r="Y125" s="136"/>
      <c r="Z125" s="136"/>
      <c r="AA125" s="136"/>
    </row>
    <row r="126" spans="1:27" ht="15.75" customHeight="1">
      <c r="A126" s="136"/>
      <c r="B126" s="136"/>
      <c r="C126" s="136"/>
      <c r="D126" s="136"/>
      <c r="E126" s="136"/>
      <c r="F126" s="136"/>
      <c r="G126" s="136"/>
      <c r="H126" s="133"/>
      <c r="I126" s="133"/>
      <c r="J126" s="136"/>
      <c r="K126" s="136"/>
      <c r="L126" s="136"/>
      <c r="M126" s="136"/>
      <c r="N126" s="136"/>
      <c r="O126" s="136"/>
      <c r="P126" s="136"/>
      <c r="Q126" s="136"/>
      <c r="R126" s="136"/>
      <c r="S126" s="136"/>
      <c r="T126" s="136"/>
      <c r="U126" s="136"/>
      <c r="V126" s="136"/>
      <c r="W126" s="136"/>
      <c r="X126" s="136"/>
      <c r="Y126" s="136"/>
      <c r="Z126" s="136"/>
      <c r="AA126" s="136"/>
    </row>
    <row r="127" spans="1:27" ht="15.75" customHeight="1">
      <c r="A127" s="136"/>
      <c r="B127" s="136"/>
      <c r="C127" s="136"/>
      <c r="D127" s="136"/>
      <c r="E127" s="136"/>
      <c r="F127" s="136"/>
      <c r="G127" s="136"/>
      <c r="H127" s="133"/>
      <c r="I127" s="133"/>
      <c r="J127" s="136"/>
      <c r="K127" s="136"/>
      <c r="L127" s="136"/>
      <c r="M127" s="136"/>
      <c r="N127" s="136"/>
      <c r="O127" s="136"/>
      <c r="P127" s="136"/>
      <c r="Q127" s="136"/>
      <c r="R127" s="136"/>
      <c r="S127" s="136"/>
      <c r="T127" s="136"/>
      <c r="U127" s="136"/>
      <c r="V127" s="136"/>
      <c r="W127" s="136"/>
      <c r="X127" s="136"/>
      <c r="Y127" s="136"/>
      <c r="Z127" s="136"/>
      <c r="AA127" s="136"/>
    </row>
    <row r="128" spans="1:27" ht="15.75" customHeight="1">
      <c r="A128" s="136"/>
      <c r="B128" s="136"/>
      <c r="C128" s="136"/>
      <c r="D128" s="136"/>
      <c r="E128" s="136"/>
      <c r="F128" s="136"/>
      <c r="G128" s="136"/>
      <c r="H128" s="133"/>
      <c r="I128" s="133"/>
      <c r="J128" s="136"/>
      <c r="K128" s="136"/>
      <c r="L128" s="136"/>
      <c r="M128" s="136"/>
      <c r="N128" s="136"/>
      <c r="O128" s="136"/>
      <c r="P128" s="136"/>
      <c r="Q128" s="136"/>
      <c r="R128" s="136"/>
      <c r="S128" s="136"/>
      <c r="T128" s="136"/>
      <c r="U128" s="136"/>
      <c r="V128" s="136"/>
      <c r="W128" s="136"/>
      <c r="X128" s="136"/>
      <c r="Y128" s="136"/>
      <c r="Z128" s="136"/>
      <c r="AA128" s="136"/>
    </row>
    <row r="129" spans="1:27" ht="15.75" customHeight="1">
      <c r="A129" s="136"/>
      <c r="B129" s="136"/>
      <c r="C129" s="136"/>
      <c r="D129" s="136"/>
      <c r="E129" s="136"/>
      <c r="F129" s="136"/>
      <c r="G129" s="136"/>
      <c r="H129" s="133"/>
      <c r="I129" s="133"/>
      <c r="J129" s="136"/>
      <c r="K129" s="136"/>
      <c r="L129" s="136"/>
      <c r="M129" s="136"/>
      <c r="N129" s="136"/>
      <c r="O129" s="136"/>
      <c r="P129" s="136"/>
      <c r="Q129" s="136"/>
      <c r="R129" s="136"/>
      <c r="S129" s="136"/>
      <c r="T129" s="136"/>
      <c r="U129" s="136"/>
      <c r="V129" s="136"/>
      <c r="W129" s="136"/>
      <c r="X129" s="136"/>
      <c r="Y129" s="136"/>
      <c r="Z129" s="136"/>
      <c r="AA129" s="136"/>
    </row>
    <row r="130" spans="1:27" ht="15.75" customHeight="1">
      <c r="A130" s="136"/>
      <c r="B130" s="136"/>
      <c r="C130" s="136"/>
      <c r="D130" s="136"/>
      <c r="E130" s="136"/>
      <c r="F130" s="136"/>
      <c r="G130" s="136"/>
      <c r="H130" s="133"/>
      <c r="I130" s="133"/>
      <c r="J130" s="136"/>
      <c r="K130" s="136"/>
      <c r="L130" s="136"/>
      <c r="M130" s="136"/>
      <c r="N130" s="136"/>
      <c r="O130" s="136"/>
      <c r="P130" s="136"/>
      <c r="Q130" s="136"/>
      <c r="R130" s="136"/>
      <c r="S130" s="136"/>
      <c r="T130" s="136"/>
      <c r="U130" s="136"/>
      <c r="V130" s="136"/>
      <c r="W130" s="136"/>
      <c r="X130" s="136"/>
      <c r="Y130" s="136"/>
      <c r="Z130" s="136"/>
      <c r="AA130" s="136"/>
    </row>
    <row r="131" spans="1:27" ht="15.75" customHeight="1">
      <c r="A131" s="136"/>
      <c r="B131" s="136"/>
      <c r="C131" s="136"/>
      <c r="D131" s="136"/>
      <c r="E131" s="136"/>
      <c r="F131" s="136"/>
      <c r="G131" s="136"/>
      <c r="H131" s="133"/>
      <c r="I131" s="133"/>
      <c r="J131" s="136"/>
      <c r="K131" s="136"/>
      <c r="L131" s="136"/>
      <c r="M131" s="136"/>
      <c r="N131" s="136"/>
      <c r="O131" s="136"/>
      <c r="P131" s="136"/>
      <c r="Q131" s="136"/>
      <c r="R131" s="136"/>
      <c r="S131" s="136"/>
      <c r="T131" s="136"/>
      <c r="U131" s="136"/>
      <c r="V131" s="136"/>
      <c r="W131" s="136"/>
      <c r="X131" s="136"/>
      <c r="Y131" s="136"/>
      <c r="Z131" s="136"/>
      <c r="AA131" s="136"/>
    </row>
    <row r="132" spans="1:27" ht="15.75" customHeight="1">
      <c r="A132" s="136"/>
      <c r="B132" s="136"/>
      <c r="C132" s="136"/>
      <c r="D132" s="136"/>
      <c r="E132" s="136"/>
      <c r="F132" s="136"/>
      <c r="G132" s="136"/>
      <c r="H132" s="133"/>
      <c r="I132" s="133"/>
      <c r="J132" s="136"/>
      <c r="K132" s="136"/>
      <c r="L132" s="136"/>
      <c r="M132" s="136"/>
      <c r="N132" s="136"/>
      <c r="O132" s="136"/>
      <c r="P132" s="136"/>
      <c r="Q132" s="136"/>
      <c r="R132" s="136"/>
      <c r="S132" s="136"/>
      <c r="T132" s="136"/>
      <c r="U132" s="136"/>
      <c r="V132" s="136"/>
      <c r="W132" s="136"/>
      <c r="X132" s="136"/>
      <c r="Y132" s="136"/>
      <c r="Z132" s="136"/>
      <c r="AA132" s="136"/>
    </row>
    <row r="133" spans="1:27" ht="15.75" customHeight="1">
      <c r="A133" s="136"/>
      <c r="B133" s="136"/>
      <c r="C133" s="136"/>
      <c r="D133" s="136"/>
      <c r="E133" s="136"/>
      <c r="F133" s="136"/>
      <c r="G133" s="136"/>
      <c r="H133" s="133"/>
      <c r="I133" s="133"/>
      <c r="J133" s="136"/>
      <c r="K133" s="136"/>
      <c r="L133" s="136"/>
      <c r="M133" s="136"/>
      <c r="N133" s="136"/>
      <c r="O133" s="136"/>
      <c r="P133" s="136"/>
      <c r="Q133" s="136"/>
      <c r="R133" s="136"/>
      <c r="S133" s="136"/>
      <c r="T133" s="136"/>
      <c r="U133" s="136"/>
      <c r="V133" s="136"/>
      <c r="W133" s="136"/>
      <c r="X133" s="136"/>
      <c r="Y133" s="136"/>
      <c r="Z133" s="136"/>
      <c r="AA133" s="136"/>
    </row>
    <row r="134" spans="1:27" ht="15.75" customHeight="1">
      <c r="A134" s="136"/>
      <c r="B134" s="136"/>
      <c r="C134" s="136"/>
      <c r="D134" s="136"/>
      <c r="E134" s="136"/>
      <c r="F134" s="136"/>
      <c r="G134" s="136"/>
      <c r="H134" s="133"/>
      <c r="I134" s="133"/>
      <c r="J134" s="136"/>
      <c r="K134" s="136"/>
      <c r="L134" s="136"/>
      <c r="M134" s="136"/>
      <c r="N134" s="136"/>
      <c r="O134" s="136"/>
      <c r="P134" s="136"/>
      <c r="Q134" s="136"/>
      <c r="R134" s="136"/>
      <c r="S134" s="136"/>
      <c r="T134" s="136"/>
      <c r="U134" s="136"/>
      <c r="V134" s="136"/>
      <c r="W134" s="136"/>
      <c r="X134" s="136"/>
      <c r="Y134" s="136"/>
      <c r="Z134" s="136"/>
      <c r="AA134" s="136"/>
    </row>
    <row r="135" spans="1:27" ht="15.75" customHeight="1">
      <c r="A135" s="136"/>
      <c r="B135" s="136"/>
      <c r="C135" s="136"/>
      <c r="D135" s="136"/>
      <c r="E135" s="136"/>
      <c r="F135" s="136"/>
      <c r="G135" s="136"/>
      <c r="H135" s="133"/>
      <c r="I135" s="133"/>
      <c r="J135" s="136"/>
      <c r="K135" s="136"/>
      <c r="L135" s="136"/>
      <c r="M135" s="136"/>
      <c r="N135" s="136"/>
      <c r="O135" s="136"/>
      <c r="P135" s="136"/>
      <c r="Q135" s="136"/>
      <c r="R135" s="136"/>
      <c r="S135" s="136"/>
      <c r="T135" s="136"/>
      <c r="U135" s="136"/>
      <c r="V135" s="136"/>
      <c r="W135" s="136"/>
      <c r="X135" s="136"/>
      <c r="Y135" s="136"/>
      <c r="Z135" s="136"/>
      <c r="AA135" s="136"/>
    </row>
    <row r="136" spans="1:27" ht="15.75" customHeight="1">
      <c r="A136" s="136"/>
      <c r="B136" s="136"/>
      <c r="C136" s="136"/>
      <c r="D136" s="136"/>
      <c r="E136" s="136"/>
      <c r="F136" s="136"/>
      <c r="G136" s="136"/>
      <c r="H136" s="133"/>
      <c r="I136" s="133"/>
      <c r="J136" s="136"/>
      <c r="K136" s="136"/>
      <c r="L136" s="136"/>
      <c r="M136" s="136"/>
      <c r="N136" s="136"/>
      <c r="O136" s="136"/>
      <c r="P136" s="136"/>
      <c r="Q136" s="136"/>
      <c r="R136" s="136"/>
      <c r="S136" s="136"/>
      <c r="T136" s="136"/>
      <c r="U136" s="136"/>
      <c r="V136" s="136"/>
      <c r="W136" s="136"/>
      <c r="X136" s="136"/>
      <c r="Y136" s="136"/>
      <c r="Z136" s="136"/>
      <c r="AA136" s="136"/>
    </row>
    <row r="137" spans="1:27" ht="15.75" customHeight="1">
      <c r="A137" s="136"/>
      <c r="B137" s="136"/>
      <c r="C137" s="136"/>
      <c r="D137" s="136"/>
      <c r="E137" s="136"/>
      <c r="F137" s="136"/>
      <c r="G137" s="136"/>
      <c r="H137" s="133"/>
      <c r="I137" s="133"/>
      <c r="J137" s="136"/>
      <c r="K137" s="136"/>
      <c r="L137" s="136"/>
      <c r="M137" s="136"/>
      <c r="N137" s="136"/>
      <c r="O137" s="136"/>
      <c r="P137" s="136"/>
      <c r="Q137" s="136"/>
      <c r="R137" s="136"/>
      <c r="S137" s="136"/>
      <c r="T137" s="136"/>
      <c r="U137" s="136"/>
      <c r="V137" s="136"/>
      <c r="W137" s="136"/>
      <c r="X137" s="136"/>
      <c r="Y137" s="136"/>
      <c r="Z137" s="136"/>
      <c r="AA137" s="136"/>
    </row>
    <row r="138" spans="1:27" ht="15.75" customHeight="1">
      <c r="A138" s="136"/>
      <c r="B138" s="136"/>
      <c r="C138" s="136"/>
      <c r="D138" s="136"/>
      <c r="E138" s="136"/>
      <c r="F138" s="136"/>
      <c r="G138" s="136"/>
      <c r="H138" s="133"/>
      <c r="I138" s="133"/>
      <c r="J138" s="136"/>
      <c r="K138" s="136"/>
      <c r="L138" s="136"/>
      <c r="M138" s="136"/>
      <c r="N138" s="136"/>
      <c r="O138" s="136"/>
      <c r="P138" s="136"/>
      <c r="Q138" s="136"/>
      <c r="R138" s="136"/>
      <c r="S138" s="136"/>
      <c r="T138" s="136"/>
      <c r="U138" s="136"/>
      <c r="V138" s="136"/>
      <c r="W138" s="136"/>
      <c r="X138" s="136"/>
      <c r="Y138" s="136"/>
      <c r="Z138" s="136"/>
      <c r="AA138" s="136"/>
    </row>
    <row r="139" spans="1:27" ht="15.75" customHeight="1">
      <c r="A139" s="136"/>
      <c r="B139" s="136"/>
      <c r="C139" s="136"/>
      <c r="D139" s="136"/>
      <c r="E139" s="136"/>
      <c r="F139" s="136"/>
      <c r="G139" s="136"/>
      <c r="H139" s="133"/>
      <c r="I139" s="133"/>
      <c r="J139" s="136"/>
      <c r="K139" s="136"/>
      <c r="L139" s="136"/>
      <c r="M139" s="136"/>
      <c r="N139" s="136"/>
      <c r="O139" s="136"/>
      <c r="P139" s="136"/>
      <c r="Q139" s="136"/>
      <c r="R139" s="136"/>
      <c r="S139" s="136"/>
      <c r="T139" s="136"/>
      <c r="U139" s="136"/>
      <c r="V139" s="136"/>
      <c r="W139" s="136"/>
      <c r="X139" s="136"/>
      <c r="Y139" s="136"/>
      <c r="Z139" s="136"/>
      <c r="AA139" s="136"/>
    </row>
    <row r="140" spans="1:27" ht="15.75" customHeight="1">
      <c r="A140" s="136"/>
      <c r="B140" s="136"/>
      <c r="C140" s="136"/>
      <c r="D140" s="136"/>
      <c r="E140" s="136"/>
      <c r="F140" s="136"/>
      <c r="G140" s="136"/>
      <c r="H140" s="133"/>
      <c r="I140" s="133"/>
      <c r="J140" s="136"/>
      <c r="K140" s="136"/>
      <c r="L140" s="136"/>
      <c r="M140" s="136"/>
      <c r="N140" s="136"/>
      <c r="O140" s="136"/>
      <c r="P140" s="136"/>
      <c r="Q140" s="136"/>
      <c r="R140" s="136"/>
      <c r="S140" s="136"/>
      <c r="T140" s="136"/>
      <c r="U140" s="136"/>
      <c r="V140" s="136"/>
      <c r="W140" s="136"/>
      <c r="X140" s="136"/>
      <c r="Y140" s="136"/>
      <c r="Z140" s="136"/>
      <c r="AA140" s="136"/>
    </row>
    <row r="141" spans="1:27" ht="15.75" customHeight="1">
      <c r="A141" s="136"/>
      <c r="B141" s="136"/>
      <c r="C141" s="136"/>
      <c r="D141" s="136"/>
      <c r="E141" s="136"/>
      <c r="F141" s="136"/>
      <c r="G141" s="136"/>
      <c r="H141" s="133"/>
      <c r="I141" s="133"/>
      <c r="J141" s="136"/>
      <c r="K141" s="136"/>
      <c r="L141" s="136"/>
      <c r="M141" s="136"/>
      <c r="N141" s="136"/>
      <c r="O141" s="136"/>
      <c r="P141" s="136"/>
      <c r="Q141" s="136"/>
      <c r="R141" s="136"/>
      <c r="S141" s="136"/>
      <c r="T141" s="136"/>
      <c r="U141" s="136"/>
      <c r="V141" s="136"/>
      <c r="W141" s="136"/>
      <c r="X141" s="136"/>
      <c r="Y141" s="136"/>
      <c r="Z141" s="136"/>
      <c r="AA141" s="136"/>
    </row>
    <row r="142" spans="1:27" ht="15.75" customHeight="1">
      <c r="A142" s="136"/>
      <c r="B142" s="136"/>
      <c r="C142" s="136"/>
      <c r="D142" s="136"/>
      <c r="E142" s="136"/>
      <c r="F142" s="136"/>
      <c r="G142" s="136"/>
      <c r="H142" s="133"/>
      <c r="I142" s="133"/>
      <c r="J142" s="136"/>
      <c r="K142" s="136"/>
      <c r="L142" s="136"/>
      <c r="M142" s="136"/>
      <c r="N142" s="136"/>
      <c r="O142" s="136"/>
      <c r="P142" s="136"/>
      <c r="Q142" s="136"/>
      <c r="R142" s="136"/>
      <c r="S142" s="136"/>
      <c r="T142" s="136"/>
      <c r="U142" s="136"/>
      <c r="V142" s="136"/>
      <c r="W142" s="136"/>
      <c r="X142" s="136"/>
      <c r="Y142" s="136"/>
      <c r="Z142" s="136"/>
      <c r="AA142" s="136"/>
    </row>
    <row r="143" spans="1:27" ht="15.75" customHeight="1">
      <c r="A143" s="136"/>
      <c r="B143" s="136"/>
      <c r="C143" s="136"/>
      <c r="D143" s="136"/>
      <c r="E143" s="136"/>
      <c r="F143" s="136"/>
      <c r="G143" s="136"/>
      <c r="H143" s="133"/>
      <c r="I143" s="133"/>
      <c r="J143" s="136"/>
      <c r="K143" s="136"/>
      <c r="L143" s="136"/>
      <c r="M143" s="136"/>
      <c r="N143" s="136"/>
      <c r="O143" s="136"/>
      <c r="P143" s="136"/>
      <c r="Q143" s="136"/>
      <c r="R143" s="136"/>
      <c r="S143" s="136"/>
      <c r="T143" s="136"/>
      <c r="U143" s="136"/>
      <c r="V143" s="136"/>
      <c r="W143" s="136"/>
      <c r="X143" s="136"/>
      <c r="Y143" s="136"/>
      <c r="Z143" s="136"/>
      <c r="AA143" s="136"/>
    </row>
    <row r="144" spans="1:27" ht="15.75" customHeight="1">
      <c r="A144" s="136"/>
      <c r="B144" s="136"/>
      <c r="C144" s="136"/>
      <c r="D144" s="136"/>
      <c r="E144" s="136"/>
      <c r="F144" s="136"/>
      <c r="G144" s="136"/>
      <c r="H144" s="133"/>
      <c r="I144" s="133"/>
      <c r="J144" s="136"/>
      <c r="K144" s="136"/>
      <c r="L144" s="136"/>
      <c r="M144" s="136"/>
      <c r="N144" s="136"/>
      <c r="O144" s="136"/>
      <c r="P144" s="136"/>
      <c r="Q144" s="136"/>
      <c r="R144" s="136"/>
      <c r="S144" s="136"/>
      <c r="T144" s="136"/>
      <c r="U144" s="136"/>
      <c r="V144" s="136"/>
      <c r="W144" s="136"/>
      <c r="X144" s="136"/>
      <c r="Y144" s="136"/>
      <c r="Z144" s="136"/>
      <c r="AA144" s="136"/>
    </row>
    <row r="145" spans="1:27" ht="15.75" customHeight="1">
      <c r="A145" s="136"/>
      <c r="B145" s="136"/>
      <c r="C145" s="136"/>
      <c r="D145" s="136"/>
      <c r="E145" s="136"/>
      <c r="F145" s="136"/>
      <c r="G145" s="136"/>
      <c r="H145" s="133"/>
      <c r="I145" s="133"/>
      <c r="J145" s="136"/>
      <c r="K145" s="136"/>
      <c r="L145" s="136"/>
      <c r="M145" s="136"/>
      <c r="N145" s="136"/>
      <c r="O145" s="136"/>
      <c r="P145" s="136"/>
      <c r="Q145" s="136"/>
      <c r="R145" s="136"/>
      <c r="S145" s="136"/>
      <c r="T145" s="136"/>
      <c r="U145" s="136"/>
      <c r="V145" s="136"/>
      <c r="W145" s="136"/>
      <c r="X145" s="136"/>
      <c r="Y145" s="136"/>
      <c r="Z145" s="136"/>
      <c r="AA145" s="136"/>
    </row>
    <row r="146" spans="1:27" ht="15.75" customHeight="1">
      <c r="A146" s="136"/>
      <c r="B146" s="136"/>
      <c r="C146" s="136"/>
      <c r="D146" s="136"/>
      <c r="E146" s="136"/>
      <c r="F146" s="136"/>
      <c r="G146" s="136"/>
      <c r="H146" s="133"/>
      <c r="I146" s="133"/>
      <c r="J146" s="136"/>
      <c r="K146" s="136"/>
      <c r="L146" s="136"/>
      <c r="M146" s="136"/>
      <c r="N146" s="136"/>
      <c r="O146" s="136"/>
      <c r="P146" s="136"/>
      <c r="Q146" s="136"/>
      <c r="R146" s="136"/>
      <c r="S146" s="136"/>
      <c r="T146" s="136"/>
      <c r="U146" s="136"/>
      <c r="V146" s="136"/>
      <c r="W146" s="136"/>
      <c r="X146" s="136"/>
      <c r="Y146" s="136"/>
      <c r="Z146" s="136"/>
      <c r="AA146" s="136"/>
    </row>
    <row r="147" spans="1:27" ht="15.75" customHeight="1">
      <c r="A147" s="136"/>
      <c r="B147" s="136"/>
      <c r="C147" s="136"/>
      <c r="D147" s="136"/>
      <c r="E147" s="136"/>
      <c r="F147" s="136"/>
      <c r="G147" s="136"/>
      <c r="H147" s="133"/>
      <c r="I147" s="133"/>
      <c r="J147" s="136"/>
      <c r="K147" s="136"/>
      <c r="L147" s="136"/>
      <c r="M147" s="136"/>
      <c r="N147" s="136"/>
      <c r="O147" s="136"/>
      <c r="P147" s="136"/>
      <c r="Q147" s="136"/>
      <c r="R147" s="136"/>
      <c r="S147" s="136"/>
      <c r="T147" s="136"/>
      <c r="U147" s="136"/>
      <c r="V147" s="136"/>
      <c r="W147" s="136"/>
      <c r="X147" s="136"/>
      <c r="Y147" s="136"/>
      <c r="Z147" s="136"/>
      <c r="AA147" s="136"/>
    </row>
    <row r="148" spans="1:27" ht="15.75" customHeight="1">
      <c r="A148" s="136"/>
      <c r="B148" s="136"/>
      <c r="C148" s="136"/>
      <c r="D148" s="136"/>
      <c r="E148" s="136"/>
      <c r="F148" s="136"/>
      <c r="G148" s="136"/>
      <c r="H148" s="133"/>
      <c r="I148" s="133"/>
      <c r="J148" s="136"/>
      <c r="K148" s="136"/>
      <c r="L148" s="136"/>
      <c r="M148" s="136"/>
      <c r="N148" s="136"/>
      <c r="O148" s="136"/>
      <c r="P148" s="136"/>
      <c r="Q148" s="136"/>
      <c r="R148" s="136"/>
      <c r="S148" s="136"/>
      <c r="T148" s="136"/>
      <c r="U148" s="136"/>
      <c r="V148" s="136"/>
      <c r="W148" s="136"/>
      <c r="X148" s="136"/>
      <c r="Y148" s="136"/>
      <c r="Z148" s="136"/>
      <c r="AA148" s="136"/>
    </row>
    <row r="149" spans="1:27" ht="15.75" customHeight="1">
      <c r="A149" s="136"/>
      <c r="B149" s="136"/>
      <c r="C149" s="136"/>
      <c r="D149" s="136"/>
      <c r="E149" s="136"/>
      <c r="F149" s="136"/>
      <c r="G149" s="136"/>
      <c r="H149" s="133"/>
      <c r="I149" s="133"/>
      <c r="J149" s="136"/>
      <c r="K149" s="136"/>
      <c r="L149" s="136"/>
      <c r="M149" s="136"/>
      <c r="N149" s="136"/>
      <c r="O149" s="136"/>
      <c r="P149" s="136"/>
      <c r="Q149" s="136"/>
      <c r="R149" s="136"/>
      <c r="S149" s="136"/>
      <c r="T149" s="136"/>
      <c r="U149" s="136"/>
      <c r="V149" s="136"/>
      <c r="W149" s="136"/>
      <c r="X149" s="136"/>
      <c r="Y149" s="136"/>
      <c r="Z149" s="136"/>
      <c r="AA149" s="136"/>
    </row>
    <row r="150" spans="1:27" ht="15.75" customHeight="1">
      <c r="A150" s="136"/>
      <c r="B150" s="136"/>
      <c r="C150" s="136"/>
      <c r="D150" s="136"/>
      <c r="E150" s="136"/>
      <c r="F150" s="136"/>
      <c r="G150" s="136"/>
      <c r="H150" s="133"/>
      <c r="I150" s="133"/>
      <c r="J150" s="136"/>
      <c r="K150" s="136"/>
      <c r="L150" s="136"/>
      <c r="M150" s="136"/>
      <c r="N150" s="136"/>
      <c r="O150" s="136"/>
      <c r="P150" s="136"/>
      <c r="Q150" s="136"/>
      <c r="R150" s="136"/>
      <c r="S150" s="136"/>
      <c r="T150" s="136"/>
      <c r="U150" s="136"/>
      <c r="V150" s="136"/>
      <c r="W150" s="136"/>
      <c r="X150" s="136"/>
      <c r="Y150" s="136"/>
      <c r="Z150" s="136"/>
      <c r="AA150" s="136"/>
    </row>
    <row r="151" spans="1:27" ht="15.75" customHeight="1">
      <c r="A151" s="136"/>
      <c r="B151" s="136"/>
      <c r="C151" s="136"/>
      <c r="D151" s="136"/>
      <c r="E151" s="136"/>
      <c r="F151" s="136"/>
      <c r="G151" s="136"/>
      <c r="H151" s="133"/>
      <c r="I151" s="133"/>
      <c r="J151" s="136"/>
      <c r="K151" s="136"/>
      <c r="L151" s="136"/>
      <c r="M151" s="136"/>
      <c r="N151" s="136"/>
      <c r="O151" s="136"/>
      <c r="P151" s="136"/>
      <c r="Q151" s="136"/>
      <c r="R151" s="136"/>
      <c r="S151" s="136"/>
      <c r="T151" s="136"/>
      <c r="U151" s="136"/>
      <c r="V151" s="136"/>
      <c r="W151" s="136"/>
      <c r="X151" s="136"/>
      <c r="Y151" s="136"/>
      <c r="Z151" s="136"/>
      <c r="AA151" s="136"/>
    </row>
    <row r="152" spans="1:27" ht="15.75" customHeight="1">
      <c r="A152" s="136"/>
      <c r="B152" s="136"/>
      <c r="C152" s="136"/>
      <c r="D152" s="136"/>
      <c r="E152" s="136"/>
      <c r="F152" s="136"/>
      <c r="G152" s="136"/>
      <c r="H152" s="133"/>
      <c r="I152" s="133"/>
      <c r="J152" s="136"/>
      <c r="K152" s="136"/>
      <c r="L152" s="136"/>
      <c r="M152" s="136"/>
      <c r="N152" s="136"/>
      <c r="O152" s="136"/>
      <c r="P152" s="136"/>
      <c r="Q152" s="136"/>
      <c r="R152" s="136"/>
      <c r="S152" s="136"/>
      <c r="T152" s="136"/>
      <c r="U152" s="136"/>
      <c r="V152" s="136"/>
      <c r="W152" s="136"/>
      <c r="X152" s="136"/>
      <c r="Y152" s="136"/>
      <c r="Z152" s="136"/>
      <c r="AA152" s="136"/>
    </row>
    <row r="153" spans="1:27" ht="15.75" customHeight="1">
      <c r="A153" s="136"/>
      <c r="B153" s="136"/>
      <c r="C153" s="136"/>
      <c r="D153" s="136"/>
      <c r="E153" s="136"/>
      <c r="F153" s="136"/>
      <c r="G153" s="136"/>
      <c r="H153" s="133"/>
      <c r="I153" s="133"/>
      <c r="J153" s="136"/>
      <c r="K153" s="136"/>
      <c r="L153" s="136"/>
      <c r="M153" s="136"/>
      <c r="N153" s="136"/>
      <c r="O153" s="136"/>
      <c r="P153" s="136"/>
      <c r="Q153" s="136"/>
      <c r="R153" s="136"/>
      <c r="S153" s="136"/>
      <c r="T153" s="136"/>
      <c r="U153" s="136"/>
      <c r="V153" s="136"/>
      <c r="W153" s="136"/>
      <c r="X153" s="136"/>
      <c r="Y153" s="136"/>
      <c r="Z153" s="136"/>
      <c r="AA153" s="136"/>
    </row>
    <row r="154" spans="1:27" ht="15.75" customHeight="1">
      <c r="A154" s="136"/>
      <c r="B154" s="136"/>
      <c r="C154" s="136"/>
      <c r="D154" s="136"/>
      <c r="E154" s="136"/>
      <c r="F154" s="136"/>
      <c r="G154" s="136"/>
      <c r="H154" s="133"/>
      <c r="I154" s="133"/>
      <c r="J154" s="136"/>
      <c r="K154" s="136"/>
      <c r="L154" s="136"/>
      <c r="M154" s="136"/>
      <c r="N154" s="136"/>
      <c r="O154" s="136"/>
      <c r="P154" s="136"/>
      <c r="Q154" s="136"/>
      <c r="R154" s="136"/>
      <c r="S154" s="136"/>
      <c r="T154" s="136"/>
      <c r="U154" s="136"/>
      <c r="V154" s="136"/>
      <c r="W154" s="136"/>
      <c r="X154" s="136"/>
      <c r="Y154" s="136"/>
      <c r="Z154" s="136"/>
      <c r="AA154" s="136"/>
    </row>
    <row r="155" spans="1:27" ht="15.75" customHeight="1">
      <c r="A155" s="136"/>
      <c r="B155" s="136"/>
      <c r="C155" s="136"/>
      <c r="D155" s="136"/>
      <c r="E155" s="136"/>
      <c r="F155" s="136"/>
      <c r="G155" s="136"/>
      <c r="H155" s="133"/>
      <c r="I155" s="133"/>
      <c r="J155" s="136"/>
      <c r="K155" s="136"/>
      <c r="L155" s="136"/>
      <c r="M155" s="136"/>
      <c r="N155" s="136"/>
      <c r="O155" s="136"/>
      <c r="P155" s="136"/>
      <c r="Q155" s="136"/>
      <c r="R155" s="136"/>
      <c r="S155" s="136"/>
      <c r="T155" s="136"/>
      <c r="U155" s="136"/>
      <c r="V155" s="136"/>
      <c r="W155" s="136"/>
      <c r="X155" s="136"/>
      <c r="Y155" s="136"/>
      <c r="Z155" s="136"/>
      <c r="AA155" s="136"/>
    </row>
    <row r="156" spans="1:27" ht="15.75" customHeight="1">
      <c r="A156" s="136"/>
      <c r="B156" s="136"/>
      <c r="C156" s="136"/>
      <c r="D156" s="136"/>
      <c r="E156" s="136"/>
      <c r="F156" s="136"/>
      <c r="G156" s="136"/>
      <c r="H156" s="133"/>
      <c r="I156" s="133"/>
      <c r="J156" s="136"/>
      <c r="K156" s="136"/>
      <c r="L156" s="136"/>
      <c r="M156" s="136"/>
      <c r="N156" s="136"/>
      <c r="O156" s="136"/>
      <c r="P156" s="136"/>
      <c r="Q156" s="136"/>
      <c r="R156" s="136"/>
      <c r="S156" s="136"/>
      <c r="T156" s="136"/>
      <c r="U156" s="136"/>
      <c r="V156" s="136"/>
      <c r="W156" s="136"/>
      <c r="X156" s="136"/>
      <c r="Y156" s="136"/>
      <c r="Z156" s="136"/>
      <c r="AA156" s="136"/>
    </row>
    <row r="157" spans="1:27" ht="15.75" customHeight="1">
      <c r="A157" s="136"/>
      <c r="B157" s="136"/>
      <c r="C157" s="136"/>
      <c r="D157" s="136"/>
      <c r="E157" s="136"/>
      <c r="F157" s="136"/>
      <c r="G157" s="136"/>
      <c r="H157" s="133"/>
      <c r="I157" s="133"/>
      <c r="J157" s="136"/>
      <c r="K157" s="136"/>
      <c r="L157" s="136"/>
      <c r="M157" s="136"/>
      <c r="N157" s="136"/>
      <c r="O157" s="136"/>
      <c r="P157" s="136"/>
      <c r="Q157" s="136"/>
      <c r="R157" s="136"/>
      <c r="S157" s="136"/>
      <c r="T157" s="136"/>
      <c r="U157" s="136"/>
      <c r="V157" s="136"/>
      <c r="W157" s="136"/>
      <c r="X157" s="136"/>
      <c r="Y157" s="136"/>
      <c r="Z157" s="136"/>
      <c r="AA157" s="136"/>
    </row>
    <row r="158" spans="1:27" ht="15.75" customHeight="1">
      <c r="A158" s="136"/>
      <c r="B158" s="136"/>
      <c r="C158" s="136"/>
      <c r="D158" s="136"/>
      <c r="E158" s="136"/>
      <c r="F158" s="136"/>
      <c r="G158" s="136"/>
      <c r="H158" s="133"/>
      <c r="I158" s="133"/>
      <c r="J158" s="136"/>
      <c r="K158" s="136"/>
      <c r="L158" s="136"/>
      <c r="M158" s="136"/>
      <c r="N158" s="136"/>
      <c r="O158" s="136"/>
      <c r="P158" s="136"/>
      <c r="Q158" s="136"/>
      <c r="R158" s="136"/>
      <c r="S158" s="136"/>
      <c r="T158" s="136"/>
      <c r="U158" s="136"/>
      <c r="V158" s="136"/>
      <c r="W158" s="136"/>
      <c r="X158" s="136"/>
      <c r="Y158" s="136"/>
      <c r="Z158" s="136"/>
      <c r="AA158" s="136"/>
    </row>
    <row r="159" spans="1:27" ht="15.75" customHeight="1">
      <c r="A159" s="136"/>
      <c r="B159" s="136"/>
      <c r="C159" s="136"/>
      <c r="D159" s="136"/>
      <c r="E159" s="136"/>
      <c r="F159" s="136"/>
      <c r="G159" s="136"/>
      <c r="H159" s="133"/>
      <c r="I159" s="133"/>
      <c r="J159" s="136"/>
      <c r="K159" s="136"/>
      <c r="L159" s="136"/>
      <c r="M159" s="136"/>
      <c r="N159" s="136"/>
      <c r="O159" s="136"/>
      <c r="P159" s="136"/>
      <c r="Q159" s="136"/>
      <c r="R159" s="136"/>
      <c r="S159" s="136"/>
      <c r="T159" s="136"/>
      <c r="U159" s="136"/>
      <c r="V159" s="136"/>
      <c r="W159" s="136"/>
      <c r="X159" s="136"/>
      <c r="Y159" s="136"/>
      <c r="Z159" s="136"/>
      <c r="AA159" s="136"/>
    </row>
    <row r="160" spans="1:27" ht="15.75" customHeight="1">
      <c r="A160" s="136"/>
      <c r="B160" s="136"/>
      <c r="C160" s="136"/>
      <c r="D160" s="136"/>
      <c r="E160" s="136"/>
      <c r="F160" s="136"/>
      <c r="G160" s="136"/>
      <c r="H160" s="133"/>
      <c r="I160" s="133"/>
      <c r="J160" s="136"/>
      <c r="K160" s="136"/>
      <c r="L160" s="136"/>
      <c r="M160" s="136"/>
      <c r="N160" s="136"/>
      <c r="O160" s="136"/>
      <c r="P160" s="136"/>
      <c r="Q160" s="136"/>
      <c r="R160" s="136"/>
      <c r="S160" s="136"/>
      <c r="T160" s="136"/>
      <c r="U160" s="136"/>
      <c r="V160" s="136"/>
      <c r="W160" s="136"/>
      <c r="X160" s="136"/>
      <c r="Y160" s="136"/>
      <c r="Z160" s="136"/>
      <c r="AA160" s="136"/>
    </row>
    <row r="161" spans="1:27" ht="15.75" customHeight="1">
      <c r="A161" s="136"/>
      <c r="B161" s="136"/>
      <c r="C161" s="136"/>
      <c r="D161" s="136"/>
      <c r="E161" s="136"/>
      <c r="F161" s="136"/>
      <c r="G161" s="136"/>
      <c r="H161" s="133"/>
      <c r="I161" s="133"/>
      <c r="J161" s="136"/>
      <c r="K161" s="136"/>
      <c r="L161" s="136"/>
      <c r="M161" s="136"/>
      <c r="N161" s="136"/>
      <c r="O161" s="136"/>
      <c r="P161" s="136"/>
      <c r="Q161" s="136"/>
      <c r="R161" s="136"/>
      <c r="S161" s="136"/>
      <c r="T161" s="136"/>
      <c r="U161" s="136"/>
      <c r="V161" s="136"/>
      <c r="W161" s="136"/>
      <c r="X161" s="136"/>
      <c r="Y161" s="136"/>
      <c r="Z161" s="136"/>
      <c r="AA161" s="136"/>
    </row>
    <row r="162" spans="1:27" ht="15.75" customHeight="1">
      <c r="A162" s="136"/>
      <c r="B162" s="136"/>
      <c r="C162" s="136"/>
      <c r="D162" s="136"/>
      <c r="E162" s="136"/>
      <c r="F162" s="136"/>
      <c r="G162" s="136"/>
      <c r="H162" s="133"/>
      <c r="I162" s="133"/>
      <c r="J162" s="136"/>
      <c r="K162" s="136"/>
      <c r="L162" s="136"/>
      <c r="M162" s="136"/>
      <c r="N162" s="136"/>
      <c r="O162" s="136"/>
      <c r="P162" s="136"/>
      <c r="Q162" s="136"/>
      <c r="R162" s="136"/>
      <c r="S162" s="136"/>
      <c r="T162" s="136"/>
      <c r="U162" s="136"/>
      <c r="V162" s="136"/>
      <c r="W162" s="136"/>
      <c r="X162" s="136"/>
      <c r="Y162" s="136"/>
      <c r="Z162" s="136"/>
      <c r="AA162" s="136"/>
    </row>
    <row r="163" spans="1:27" ht="15.75" customHeight="1">
      <c r="A163" s="136"/>
      <c r="B163" s="136"/>
      <c r="C163" s="136"/>
      <c r="D163" s="136"/>
      <c r="E163" s="136"/>
      <c r="F163" s="136"/>
      <c r="G163" s="136"/>
      <c r="H163" s="133"/>
      <c r="I163" s="133"/>
      <c r="J163" s="136"/>
      <c r="K163" s="136"/>
      <c r="L163" s="136"/>
      <c r="M163" s="136"/>
      <c r="N163" s="136"/>
      <c r="O163" s="136"/>
      <c r="P163" s="136"/>
      <c r="Q163" s="136"/>
      <c r="R163" s="136"/>
      <c r="S163" s="136"/>
      <c r="T163" s="136"/>
      <c r="U163" s="136"/>
      <c r="V163" s="136"/>
      <c r="W163" s="136"/>
      <c r="X163" s="136"/>
      <c r="Y163" s="136"/>
      <c r="Z163" s="136"/>
      <c r="AA163" s="136"/>
    </row>
    <row r="164" spans="1:27" ht="15.75" customHeight="1">
      <c r="A164" s="136"/>
      <c r="B164" s="136"/>
      <c r="C164" s="136"/>
      <c r="D164" s="136"/>
      <c r="E164" s="136"/>
      <c r="F164" s="136"/>
      <c r="G164" s="136"/>
      <c r="H164" s="133"/>
      <c r="I164" s="133"/>
      <c r="J164" s="136"/>
      <c r="K164" s="136"/>
      <c r="L164" s="136"/>
      <c r="M164" s="136"/>
      <c r="N164" s="136"/>
      <c r="O164" s="136"/>
      <c r="P164" s="136"/>
      <c r="Q164" s="136"/>
      <c r="R164" s="136"/>
      <c r="S164" s="136"/>
      <c r="T164" s="136"/>
      <c r="U164" s="136"/>
      <c r="V164" s="136"/>
      <c r="W164" s="136"/>
      <c r="X164" s="136"/>
      <c r="Y164" s="136"/>
      <c r="Z164" s="136"/>
      <c r="AA164" s="136"/>
    </row>
    <row r="165" spans="1:27" ht="15.75" customHeight="1">
      <c r="A165" s="136"/>
      <c r="B165" s="136"/>
      <c r="C165" s="136"/>
      <c r="D165" s="136"/>
      <c r="E165" s="136"/>
      <c r="F165" s="136"/>
      <c r="G165" s="136"/>
      <c r="H165" s="133"/>
      <c r="I165" s="133"/>
      <c r="J165" s="136"/>
      <c r="K165" s="136"/>
      <c r="L165" s="136"/>
      <c r="M165" s="136"/>
      <c r="N165" s="136"/>
      <c r="O165" s="136"/>
      <c r="P165" s="136"/>
      <c r="Q165" s="136"/>
      <c r="R165" s="136"/>
      <c r="S165" s="136"/>
      <c r="T165" s="136"/>
      <c r="U165" s="136"/>
      <c r="V165" s="136"/>
      <c r="W165" s="136"/>
      <c r="X165" s="136"/>
      <c r="Y165" s="136"/>
      <c r="Z165" s="136"/>
      <c r="AA165" s="136"/>
    </row>
    <row r="166" spans="1:27" ht="15.75" customHeight="1">
      <c r="A166" s="136"/>
      <c r="B166" s="136"/>
      <c r="C166" s="136"/>
      <c r="D166" s="136"/>
      <c r="E166" s="136"/>
      <c r="F166" s="136"/>
      <c r="G166" s="136"/>
      <c r="H166" s="133"/>
      <c r="I166" s="133"/>
      <c r="J166" s="136"/>
      <c r="K166" s="136"/>
      <c r="L166" s="136"/>
      <c r="M166" s="136"/>
      <c r="N166" s="136"/>
      <c r="O166" s="136"/>
      <c r="P166" s="136"/>
      <c r="Q166" s="136"/>
      <c r="R166" s="136"/>
      <c r="S166" s="136"/>
      <c r="T166" s="136"/>
      <c r="U166" s="136"/>
      <c r="V166" s="136"/>
      <c r="W166" s="136"/>
      <c r="X166" s="136"/>
      <c r="Y166" s="136"/>
      <c r="Z166" s="136"/>
      <c r="AA166" s="136"/>
    </row>
    <row r="167" spans="1:27" ht="15.75" customHeight="1">
      <c r="A167" s="136"/>
      <c r="B167" s="136"/>
      <c r="C167" s="136"/>
      <c r="D167" s="136"/>
      <c r="E167" s="136"/>
      <c r="F167" s="136"/>
      <c r="G167" s="136"/>
      <c r="H167" s="133"/>
      <c r="I167" s="133"/>
      <c r="J167" s="136"/>
      <c r="K167" s="136"/>
      <c r="L167" s="136"/>
      <c r="M167" s="136"/>
      <c r="N167" s="136"/>
      <c r="O167" s="136"/>
      <c r="P167" s="136"/>
      <c r="Q167" s="136"/>
      <c r="R167" s="136"/>
      <c r="S167" s="136"/>
      <c r="T167" s="136"/>
      <c r="U167" s="136"/>
      <c r="V167" s="136"/>
      <c r="W167" s="136"/>
      <c r="X167" s="136"/>
      <c r="Y167" s="136"/>
      <c r="Z167" s="136"/>
      <c r="AA167" s="136"/>
    </row>
    <row r="168" spans="1:27" ht="15.75" customHeight="1">
      <c r="A168" s="136"/>
      <c r="B168" s="136"/>
      <c r="C168" s="136"/>
      <c r="D168" s="136"/>
      <c r="E168" s="136"/>
      <c r="F168" s="136"/>
      <c r="G168" s="136"/>
      <c r="H168" s="133"/>
      <c r="I168" s="133"/>
      <c r="J168" s="136"/>
      <c r="K168" s="136"/>
      <c r="L168" s="136"/>
      <c r="M168" s="136"/>
      <c r="N168" s="136"/>
      <c r="O168" s="136"/>
      <c r="P168" s="136"/>
      <c r="Q168" s="136"/>
      <c r="R168" s="136"/>
      <c r="S168" s="136"/>
      <c r="T168" s="136"/>
      <c r="U168" s="136"/>
      <c r="V168" s="136"/>
      <c r="W168" s="136"/>
      <c r="X168" s="136"/>
      <c r="Y168" s="136"/>
      <c r="Z168" s="136"/>
      <c r="AA168" s="136"/>
    </row>
    <row r="169" spans="1:27" ht="15.75" customHeight="1">
      <c r="A169" s="136"/>
      <c r="B169" s="136"/>
      <c r="C169" s="136"/>
      <c r="D169" s="136"/>
      <c r="E169" s="136"/>
      <c r="F169" s="136"/>
      <c r="G169" s="136"/>
      <c r="H169" s="133"/>
      <c r="I169" s="133"/>
      <c r="J169" s="136"/>
      <c r="K169" s="136"/>
      <c r="L169" s="136"/>
      <c r="M169" s="136"/>
      <c r="N169" s="136"/>
      <c r="O169" s="136"/>
      <c r="P169" s="136"/>
      <c r="Q169" s="136"/>
      <c r="R169" s="136"/>
      <c r="S169" s="136"/>
      <c r="T169" s="136"/>
      <c r="U169" s="136"/>
      <c r="V169" s="136"/>
      <c r="W169" s="136"/>
      <c r="X169" s="136"/>
      <c r="Y169" s="136"/>
      <c r="Z169" s="136"/>
      <c r="AA169" s="136"/>
    </row>
    <row r="170" spans="1:27" ht="15.75" customHeight="1">
      <c r="A170" s="136"/>
      <c r="B170" s="136"/>
      <c r="C170" s="136"/>
      <c r="D170" s="136"/>
      <c r="E170" s="136"/>
      <c r="F170" s="136"/>
      <c r="G170" s="136"/>
      <c r="H170" s="133"/>
      <c r="I170" s="133"/>
      <c r="J170" s="136"/>
      <c r="K170" s="136"/>
      <c r="L170" s="136"/>
      <c r="M170" s="136"/>
      <c r="N170" s="136"/>
      <c r="O170" s="136"/>
      <c r="P170" s="136"/>
      <c r="Q170" s="136"/>
      <c r="R170" s="136"/>
      <c r="S170" s="136"/>
      <c r="T170" s="136"/>
      <c r="U170" s="136"/>
      <c r="V170" s="136"/>
      <c r="W170" s="136"/>
      <c r="X170" s="136"/>
      <c r="Y170" s="136"/>
      <c r="Z170" s="136"/>
      <c r="AA170" s="136"/>
    </row>
    <row r="171" spans="1:27" ht="15.75" customHeight="1">
      <c r="A171" s="136"/>
      <c r="B171" s="136"/>
      <c r="C171" s="136"/>
      <c r="D171" s="136"/>
      <c r="E171" s="136"/>
      <c r="F171" s="136"/>
      <c r="G171" s="136"/>
      <c r="H171" s="133"/>
      <c r="I171" s="133"/>
      <c r="J171" s="136"/>
      <c r="K171" s="136"/>
      <c r="L171" s="136"/>
      <c r="M171" s="136"/>
      <c r="N171" s="136"/>
      <c r="O171" s="136"/>
      <c r="P171" s="136"/>
      <c r="Q171" s="136"/>
      <c r="R171" s="136"/>
      <c r="S171" s="136"/>
      <c r="T171" s="136"/>
      <c r="U171" s="136"/>
      <c r="V171" s="136"/>
      <c r="W171" s="136"/>
      <c r="X171" s="136"/>
      <c r="Y171" s="136"/>
      <c r="Z171" s="136"/>
      <c r="AA171" s="136"/>
    </row>
    <row r="172" spans="1:27" ht="15.75" customHeight="1">
      <c r="A172" s="136"/>
      <c r="B172" s="136"/>
      <c r="C172" s="136"/>
      <c r="D172" s="136"/>
      <c r="E172" s="136"/>
      <c r="F172" s="136"/>
      <c r="G172" s="136"/>
      <c r="H172" s="133"/>
      <c r="I172" s="133"/>
      <c r="J172" s="136"/>
      <c r="K172" s="136"/>
      <c r="L172" s="136"/>
      <c r="M172" s="136"/>
      <c r="N172" s="136"/>
      <c r="O172" s="136"/>
      <c r="P172" s="136"/>
      <c r="Q172" s="136"/>
      <c r="R172" s="136"/>
      <c r="S172" s="136"/>
      <c r="T172" s="136"/>
      <c r="U172" s="136"/>
      <c r="V172" s="136"/>
      <c r="W172" s="136"/>
      <c r="X172" s="136"/>
      <c r="Y172" s="136"/>
      <c r="Z172" s="136"/>
      <c r="AA172" s="136"/>
    </row>
    <row r="173" spans="1:27" ht="15.75" customHeight="1">
      <c r="A173" s="136"/>
      <c r="B173" s="136"/>
      <c r="C173" s="136"/>
      <c r="D173" s="136"/>
      <c r="E173" s="136"/>
      <c r="F173" s="136"/>
      <c r="G173" s="136"/>
      <c r="H173" s="133"/>
      <c r="I173" s="133"/>
      <c r="J173" s="136"/>
      <c r="K173" s="136"/>
      <c r="L173" s="136"/>
      <c r="M173" s="136"/>
      <c r="N173" s="136"/>
      <c r="O173" s="136"/>
      <c r="P173" s="136"/>
      <c r="Q173" s="136"/>
      <c r="R173" s="136"/>
      <c r="S173" s="136"/>
      <c r="T173" s="136"/>
      <c r="U173" s="136"/>
      <c r="V173" s="136"/>
      <c r="W173" s="136"/>
      <c r="X173" s="136"/>
      <c r="Y173" s="136"/>
      <c r="Z173" s="136"/>
      <c r="AA173" s="136"/>
    </row>
    <row r="174" spans="1:27" ht="15.75" customHeight="1">
      <c r="A174" s="136"/>
      <c r="B174" s="136"/>
      <c r="C174" s="136"/>
      <c r="D174" s="136"/>
      <c r="E174" s="136"/>
      <c r="F174" s="136"/>
      <c r="G174" s="136"/>
      <c r="H174" s="133"/>
      <c r="I174" s="133"/>
      <c r="J174" s="136"/>
      <c r="K174" s="136"/>
      <c r="L174" s="136"/>
      <c r="M174" s="136"/>
      <c r="N174" s="136"/>
      <c r="O174" s="136"/>
      <c r="P174" s="136"/>
      <c r="Q174" s="136"/>
      <c r="R174" s="136"/>
      <c r="S174" s="136"/>
      <c r="T174" s="136"/>
      <c r="U174" s="136"/>
      <c r="V174" s="136"/>
      <c r="W174" s="136"/>
      <c r="X174" s="136"/>
      <c r="Y174" s="136"/>
      <c r="Z174" s="136"/>
      <c r="AA174" s="136"/>
    </row>
    <row r="175" spans="1:27" ht="15.75" customHeight="1">
      <c r="A175" s="136"/>
      <c r="B175" s="136"/>
      <c r="C175" s="136"/>
      <c r="D175" s="136"/>
      <c r="E175" s="136"/>
      <c r="F175" s="136"/>
      <c r="G175" s="136"/>
      <c r="H175" s="133"/>
      <c r="I175" s="133"/>
      <c r="J175" s="136"/>
      <c r="K175" s="136"/>
      <c r="L175" s="136"/>
      <c r="M175" s="136"/>
      <c r="N175" s="136"/>
      <c r="O175" s="136"/>
      <c r="P175" s="136"/>
      <c r="Q175" s="136"/>
      <c r="R175" s="136"/>
      <c r="S175" s="136"/>
      <c r="T175" s="136"/>
      <c r="U175" s="136"/>
      <c r="V175" s="136"/>
      <c r="W175" s="136"/>
      <c r="X175" s="136"/>
      <c r="Y175" s="136"/>
      <c r="Z175" s="136"/>
      <c r="AA175" s="136"/>
    </row>
    <row r="176" spans="1:27" ht="15.75" customHeight="1">
      <c r="A176" s="136"/>
      <c r="B176" s="136"/>
      <c r="C176" s="136"/>
      <c r="D176" s="136"/>
      <c r="E176" s="136"/>
      <c r="F176" s="136"/>
      <c r="G176" s="136"/>
      <c r="H176" s="133"/>
      <c r="I176" s="133"/>
      <c r="J176" s="136"/>
      <c r="K176" s="136"/>
      <c r="L176" s="136"/>
      <c r="M176" s="136"/>
      <c r="N176" s="136"/>
      <c r="O176" s="136"/>
      <c r="P176" s="136"/>
      <c r="Q176" s="136"/>
      <c r="R176" s="136"/>
      <c r="S176" s="136"/>
      <c r="T176" s="136"/>
      <c r="U176" s="136"/>
      <c r="V176" s="136"/>
      <c r="W176" s="136"/>
      <c r="X176" s="136"/>
      <c r="Y176" s="136"/>
      <c r="Z176" s="136"/>
      <c r="AA176" s="136"/>
    </row>
    <row r="177" spans="1:27" ht="15.75" customHeight="1">
      <c r="A177" s="136"/>
      <c r="B177" s="136"/>
      <c r="C177" s="136"/>
      <c r="D177" s="136"/>
      <c r="E177" s="136"/>
      <c r="F177" s="136"/>
      <c r="G177" s="136"/>
      <c r="H177" s="133"/>
      <c r="I177" s="133"/>
      <c r="J177" s="136"/>
      <c r="K177" s="136"/>
      <c r="L177" s="136"/>
      <c r="M177" s="136"/>
      <c r="N177" s="136"/>
      <c r="O177" s="136"/>
      <c r="P177" s="136"/>
      <c r="Q177" s="136"/>
      <c r="R177" s="136"/>
      <c r="S177" s="136"/>
      <c r="T177" s="136"/>
      <c r="U177" s="136"/>
      <c r="V177" s="136"/>
      <c r="W177" s="136"/>
      <c r="X177" s="136"/>
      <c r="Y177" s="136"/>
      <c r="Z177" s="136"/>
      <c r="AA177" s="136"/>
    </row>
    <row r="178" spans="1:27" ht="15.75" customHeight="1">
      <c r="A178" s="136"/>
      <c r="B178" s="136"/>
      <c r="C178" s="136"/>
      <c r="D178" s="136"/>
      <c r="E178" s="136"/>
      <c r="F178" s="136"/>
      <c r="G178" s="136"/>
      <c r="H178" s="133"/>
      <c r="I178" s="133"/>
      <c r="J178" s="136"/>
      <c r="K178" s="136"/>
      <c r="L178" s="136"/>
      <c r="M178" s="136"/>
      <c r="N178" s="136"/>
      <c r="O178" s="136"/>
      <c r="P178" s="136"/>
      <c r="Q178" s="136"/>
      <c r="R178" s="136"/>
      <c r="S178" s="136"/>
      <c r="T178" s="136"/>
      <c r="U178" s="136"/>
      <c r="V178" s="136"/>
      <c r="W178" s="136"/>
      <c r="X178" s="136"/>
      <c r="Y178" s="136"/>
      <c r="Z178" s="136"/>
      <c r="AA178" s="136"/>
    </row>
    <row r="179" spans="1:27" ht="15.75" customHeight="1">
      <c r="A179" s="136"/>
      <c r="B179" s="136"/>
      <c r="C179" s="136"/>
      <c r="D179" s="136"/>
      <c r="E179" s="136"/>
      <c r="F179" s="136"/>
      <c r="G179" s="136"/>
      <c r="H179" s="133"/>
      <c r="I179" s="133"/>
      <c r="J179" s="136"/>
      <c r="K179" s="136"/>
      <c r="L179" s="136"/>
      <c r="M179" s="136"/>
      <c r="N179" s="136"/>
      <c r="O179" s="136"/>
      <c r="P179" s="136"/>
      <c r="Q179" s="136"/>
      <c r="R179" s="136"/>
      <c r="S179" s="136"/>
      <c r="T179" s="136"/>
      <c r="U179" s="136"/>
      <c r="V179" s="136"/>
      <c r="W179" s="136"/>
      <c r="X179" s="136"/>
      <c r="Y179" s="136"/>
      <c r="Z179" s="136"/>
      <c r="AA179" s="136"/>
    </row>
    <row r="180" spans="1:27" ht="15.75" customHeight="1">
      <c r="A180" s="136"/>
      <c r="B180" s="136"/>
      <c r="C180" s="136"/>
      <c r="D180" s="136"/>
      <c r="E180" s="136"/>
      <c r="F180" s="136"/>
      <c r="G180" s="136"/>
      <c r="H180" s="133"/>
      <c r="I180" s="133"/>
      <c r="J180" s="136"/>
      <c r="K180" s="136"/>
      <c r="L180" s="136"/>
      <c r="M180" s="136"/>
      <c r="N180" s="136"/>
      <c r="O180" s="136"/>
      <c r="P180" s="136"/>
      <c r="Q180" s="136"/>
      <c r="R180" s="136"/>
      <c r="S180" s="136"/>
      <c r="T180" s="136"/>
      <c r="U180" s="136"/>
      <c r="V180" s="136"/>
      <c r="W180" s="136"/>
      <c r="X180" s="136"/>
      <c r="Y180" s="136"/>
      <c r="Z180" s="136"/>
      <c r="AA180" s="136"/>
    </row>
    <row r="181" spans="1:27" ht="15.75" customHeight="1">
      <c r="A181" s="136"/>
      <c r="B181" s="136"/>
      <c r="C181" s="136"/>
      <c r="D181" s="136"/>
      <c r="E181" s="136"/>
      <c r="F181" s="136"/>
      <c r="G181" s="136"/>
      <c r="H181" s="133"/>
      <c r="I181" s="133"/>
      <c r="J181" s="136"/>
      <c r="K181" s="136"/>
      <c r="L181" s="136"/>
      <c r="M181" s="136"/>
      <c r="N181" s="136"/>
      <c r="O181" s="136"/>
      <c r="P181" s="136"/>
      <c r="Q181" s="136"/>
      <c r="R181" s="136"/>
      <c r="S181" s="136"/>
      <c r="T181" s="136"/>
      <c r="U181" s="136"/>
      <c r="V181" s="136"/>
      <c r="W181" s="136"/>
      <c r="X181" s="136"/>
      <c r="Y181" s="136"/>
      <c r="Z181" s="136"/>
      <c r="AA181" s="136"/>
    </row>
    <row r="182" spans="1:27" ht="15.75" customHeight="1">
      <c r="A182" s="136"/>
      <c r="B182" s="136"/>
      <c r="C182" s="136"/>
      <c r="D182" s="136"/>
      <c r="E182" s="136"/>
      <c r="F182" s="136"/>
      <c r="G182" s="136"/>
      <c r="H182" s="133"/>
      <c r="I182" s="133"/>
      <c r="J182" s="136"/>
      <c r="K182" s="136"/>
      <c r="L182" s="136"/>
      <c r="M182" s="136"/>
      <c r="N182" s="136"/>
      <c r="O182" s="136"/>
      <c r="P182" s="136"/>
      <c r="Q182" s="136"/>
      <c r="R182" s="136"/>
      <c r="S182" s="136"/>
      <c r="T182" s="136"/>
      <c r="U182" s="136"/>
      <c r="V182" s="136"/>
      <c r="W182" s="136"/>
      <c r="X182" s="136"/>
      <c r="Y182" s="136"/>
      <c r="Z182" s="136"/>
      <c r="AA182" s="136"/>
    </row>
    <row r="183" spans="1:27" ht="15.75" customHeight="1">
      <c r="A183" s="136"/>
      <c r="B183" s="136"/>
      <c r="C183" s="136"/>
      <c r="D183" s="136"/>
      <c r="E183" s="136"/>
      <c r="F183" s="136"/>
      <c r="G183" s="136"/>
      <c r="H183" s="133"/>
      <c r="I183" s="133"/>
      <c r="J183" s="136"/>
      <c r="K183" s="136"/>
      <c r="L183" s="136"/>
      <c r="M183" s="136"/>
      <c r="N183" s="136"/>
      <c r="O183" s="136"/>
      <c r="P183" s="136"/>
      <c r="Q183" s="136"/>
      <c r="R183" s="136"/>
      <c r="S183" s="136"/>
      <c r="T183" s="136"/>
      <c r="U183" s="136"/>
      <c r="V183" s="136"/>
      <c r="W183" s="136"/>
      <c r="X183" s="136"/>
      <c r="Y183" s="136"/>
      <c r="Z183" s="136"/>
      <c r="AA183" s="136"/>
    </row>
    <row r="184" spans="1:27" ht="15.75" customHeight="1">
      <c r="A184" s="136"/>
      <c r="B184" s="136"/>
      <c r="C184" s="136"/>
      <c r="D184" s="136"/>
      <c r="E184" s="136"/>
      <c r="F184" s="136"/>
      <c r="G184" s="136"/>
      <c r="H184" s="133"/>
      <c r="I184" s="133"/>
      <c r="J184" s="136"/>
      <c r="K184" s="136"/>
      <c r="L184" s="136"/>
      <c r="M184" s="136"/>
      <c r="N184" s="136"/>
      <c r="O184" s="136"/>
      <c r="P184" s="136"/>
      <c r="Q184" s="136"/>
      <c r="R184" s="136"/>
      <c r="S184" s="136"/>
      <c r="T184" s="136"/>
      <c r="U184" s="136"/>
      <c r="V184" s="136"/>
      <c r="W184" s="136"/>
      <c r="X184" s="136"/>
      <c r="Y184" s="136"/>
      <c r="Z184" s="136"/>
      <c r="AA184" s="136"/>
    </row>
    <row r="185" spans="1:27" ht="15.75" customHeight="1">
      <c r="A185" s="136"/>
      <c r="B185" s="136"/>
      <c r="C185" s="136"/>
      <c r="D185" s="136"/>
      <c r="E185" s="136"/>
      <c r="F185" s="136"/>
      <c r="G185" s="136"/>
      <c r="H185" s="133"/>
      <c r="I185" s="133"/>
      <c r="J185" s="136"/>
      <c r="K185" s="136"/>
      <c r="L185" s="136"/>
      <c r="M185" s="136"/>
      <c r="N185" s="136"/>
      <c r="O185" s="136"/>
      <c r="P185" s="136"/>
      <c r="Q185" s="136"/>
      <c r="R185" s="136"/>
      <c r="S185" s="136"/>
      <c r="T185" s="136"/>
      <c r="U185" s="136"/>
      <c r="V185" s="136"/>
      <c r="W185" s="136"/>
      <c r="X185" s="136"/>
      <c r="Y185" s="136"/>
      <c r="Z185" s="136"/>
      <c r="AA185" s="136"/>
    </row>
    <row r="186" spans="1:27" ht="15.75" customHeight="1">
      <c r="A186" s="136"/>
      <c r="B186" s="136"/>
      <c r="C186" s="136"/>
      <c r="D186" s="136"/>
      <c r="E186" s="136"/>
      <c r="F186" s="136"/>
      <c r="G186" s="136"/>
      <c r="H186" s="133"/>
      <c r="I186" s="133"/>
      <c r="J186" s="136"/>
      <c r="K186" s="136"/>
      <c r="L186" s="136"/>
      <c r="M186" s="136"/>
      <c r="N186" s="136"/>
      <c r="O186" s="136"/>
      <c r="P186" s="136"/>
      <c r="Q186" s="136"/>
      <c r="R186" s="136"/>
      <c r="S186" s="136"/>
      <c r="T186" s="136"/>
      <c r="U186" s="136"/>
      <c r="V186" s="136"/>
      <c r="W186" s="136"/>
      <c r="X186" s="136"/>
      <c r="Y186" s="136"/>
      <c r="Z186" s="136"/>
      <c r="AA186" s="136"/>
    </row>
    <row r="187" spans="1:27" ht="15.75" customHeight="1">
      <c r="A187" s="136"/>
      <c r="B187" s="136"/>
      <c r="C187" s="136"/>
      <c r="D187" s="136"/>
      <c r="E187" s="136"/>
      <c r="F187" s="136"/>
      <c r="G187" s="136"/>
      <c r="H187" s="133"/>
      <c r="I187" s="133"/>
      <c r="J187" s="136"/>
      <c r="K187" s="136"/>
      <c r="L187" s="136"/>
      <c r="M187" s="136"/>
      <c r="N187" s="136"/>
      <c r="O187" s="136"/>
      <c r="P187" s="136"/>
      <c r="Q187" s="136"/>
      <c r="R187" s="136"/>
      <c r="S187" s="136"/>
      <c r="T187" s="136"/>
      <c r="U187" s="136"/>
      <c r="V187" s="136"/>
      <c r="W187" s="136"/>
      <c r="X187" s="136"/>
      <c r="Y187" s="136"/>
      <c r="Z187" s="136"/>
      <c r="AA187" s="136"/>
    </row>
    <row r="188" spans="1:27" ht="15.75" customHeight="1">
      <c r="A188" s="136"/>
      <c r="B188" s="136"/>
      <c r="C188" s="136"/>
      <c r="D188" s="136"/>
      <c r="E188" s="136"/>
      <c r="F188" s="136"/>
      <c r="G188" s="136"/>
      <c r="H188" s="133"/>
      <c r="I188" s="133"/>
      <c r="J188" s="136"/>
      <c r="K188" s="136"/>
      <c r="L188" s="136"/>
      <c r="M188" s="136"/>
      <c r="N188" s="136"/>
      <c r="O188" s="136"/>
      <c r="P188" s="136"/>
      <c r="Q188" s="136"/>
      <c r="R188" s="136"/>
      <c r="S188" s="136"/>
      <c r="T188" s="136"/>
      <c r="U188" s="136"/>
      <c r="V188" s="136"/>
      <c r="W188" s="136"/>
      <c r="X188" s="136"/>
      <c r="Y188" s="136"/>
      <c r="Z188" s="136"/>
      <c r="AA188" s="136"/>
    </row>
    <row r="189" spans="1:27" ht="15.75" customHeight="1">
      <c r="A189" s="136"/>
      <c r="B189" s="136"/>
      <c r="C189" s="136"/>
      <c r="D189" s="136"/>
      <c r="E189" s="136"/>
      <c r="F189" s="136"/>
      <c r="G189" s="136"/>
      <c r="H189" s="133"/>
      <c r="I189" s="133"/>
      <c r="J189" s="136"/>
      <c r="K189" s="136"/>
      <c r="L189" s="136"/>
      <c r="M189" s="136"/>
      <c r="N189" s="136"/>
      <c r="O189" s="136"/>
      <c r="P189" s="136"/>
      <c r="Q189" s="136"/>
      <c r="R189" s="136"/>
      <c r="S189" s="136"/>
      <c r="T189" s="136"/>
      <c r="U189" s="136"/>
      <c r="V189" s="136"/>
      <c r="W189" s="136"/>
      <c r="X189" s="136"/>
      <c r="Y189" s="136"/>
      <c r="Z189" s="136"/>
      <c r="AA189" s="136"/>
    </row>
    <row r="190" spans="1:27" ht="15.75" customHeight="1">
      <c r="A190" s="136"/>
      <c r="B190" s="136"/>
      <c r="C190" s="136"/>
      <c r="D190" s="136"/>
      <c r="E190" s="136"/>
      <c r="F190" s="136"/>
      <c r="G190" s="136"/>
      <c r="H190" s="133"/>
      <c r="I190" s="133"/>
      <c r="J190" s="136"/>
      <c r="K190" s="136"/>
      <c r="L190" s="136"/>
      <c r="M190" s="136"/>
      <c r="N190" s="136"/>
      <c r="O190" s="136"/>
      <c r="P190" s="136"/>
      <c r="Q190" s="136"/>
      <c r="R190" s="136"/>
      <c r="S190" s="136"/>
      <c r="T190" s="136"/>
      <c r="U190" s="136"/>
      <c r="V190" s="136"/>
      <c r="W190" s="136"/>
      <c r="X190" s="136"/>
      <c r="Y190" s="136"/>
      <c r="Z190" s="136"/>
      <c r="AA190" s="136"/>
    </row>
    <row r="191" spans="1:27" ht="15.75" customHeight="1">
      <c r="A191" s="136"/>
      <c r="B191" s="136"/>
      <c r="C191" s="136"/>
      <c r="D191" s="136"/>
      <c r="E191" s="136"/>
      <c r="F191" s="136"/>
      <c r="G191" s="136"/>
      <c r="H191" s="133"/>
      <c r="I191" s="133"/>
      <c r="J191" s="136"/>
      <c r="K191" s="136"/>
      <c r="L191" s="136"/>
      <c r="M191" s="136"/>
      <c r="N191" s="136"/>
      <c r="O191" s="136"/>
      <c r="P191" s="136"/>
      <c r="Q191" s="136"/>
      <c r="R191" s="136"/>
      <c r="S191" s="136"/>
      <c r="T191" s="136"/>
      <c r="U191" s="136"/>
      <c r="V191" s="136"/>
      <c r="W191" s="136"/>
      <c r="X191" s="136"/>
      <c r="Y191" s="136"/>
      <c r="Z191" s="136"/>
      <c r="AA191" s="136"/>
    </row>
    <row r="192" spans="1:27" ht="15.75" customHeight="1">
      <c r="A192" s="136"/>
      <c r="B192" s="136"/>
      <c r="C192" s="136"/>
      <c r="D192" s="136"/>
      <c r="E192" s="136"/>
      <c r="F192" s="136"/>
      <c r="G192" s="136"/>
      <c r="H192" s="133"/>
      <c r="I192" s="133"/>
      <c r="J192" s="136"/>
      <c r="K192" s="136"/>
      <c r="L192" s="136"/>
      <c r="M192" s="136"/>
      <c r="N192" s="136"/>
      <c r="O192" s="136"/>
      <c r="P192" s="136"/>
      <c r="Q192" s="136"/>
      <c r="R192" s="136"/>
      <c r="S192" s="136"/>
      <c r="T192" s="136"/>
      <c r="U192" s="136"/>
      <c r="V192" s="136"/>
      <c r="W192" s="136"/>
      <c r="X192" s="136"/>
      <c r="Y192" s="136"/>
      <c r="Z192" s="136"/>
      <c r="AA192" s="136"/>
    </row>
    <row r="193" spans="1:27" ht="15.75" customHeight="1">
      <c r="A193" s="136"/>
      <c r="B193" s="136"/>
      <c r="C193" s="136"/>
      <c r="D193" s="136"/>
      <c r="E193" s="136"/>
      <c r="F193" s="136"/>
      <c r="G193" s="136"/>
      <c r="H193" s="133"/>
      <c r="I193" s="133"/>
      <c r="J193" s="136"/>
      <c r="K193" s="136"/>
      <c r="L193" s="136"/>
      <c r="M193" s="136"/>
      <c r="N193" s="136"/>
      <c r="O193" s="136"/>
      <c r="P193" s="136"/>
      <c r="Q193" s="136"/>
      <c r="R193" s="136"/>
      <c r="S193" s="136"/>
      <c r="T193" s="136"/>
      <c r="U193" s="136"/>
      <c r="V193" s="136"/>
      <c r="W193" s="136"/>
      <c r="X193" s="136"/>
      <c r="Y193" s="136"/>
      <c r="Z193" s="136"/>
      <c r="AA193" s="136"/>
    </row>
    <row r="194" spans="1:27" ht="15.75" customHeight="1">
      <c r="A194" s="136"/>
      <c r="B194" s="136"/>
      <c r="C194" s="136"/>
      <c r="D194" s="136"/>
      <c r="E194" s="136"/>
      <c r="F194" s="136"/>
      <c r="G194" s="136"/>
      <c r="H194" s="133"/>
      <c r="I194" s="133"/>
      <c r="J194" s="136"/>
      <c r="K194" s="136"/>
      <c r="L194" s="136"/>
      <c r="M194" s="136"/>
      <c r="N194" s="136"/>
      <c r="O194" s="136"/>
      <c r="P194" s="136"/>
      <c r="Q194" s="136"/>
      <c r="R194" s="136"/>
      <c r="S194" s="136"/>
      <c r="T194" s="136"/>
      <c r="U194" s="136"/>
      <c r="V194" s="136"/>
      <c r="W194" s="136"/>
      <c r="X194" s="136"/>
      <c r="Y194" s="136"/>
      <c r="Z194" s="136"/>
      <c r="AA194" s="136"/>
    </row>
    <row r="195" spans="1:27" ht="15.75" customHeight="1">
      <c r="A195" s="136"/>
      <c r="B195" s="136"/>
      <c r="C195" s="136"/>
      <c r="D195" s="136"/>
      <c r="E195" s="136"/>
      <c r="F195" s="136"/>
      <c r="G195" s="136"/>
      <c r="H195" s="133"/>
      <c r="I195" s="133"/>
      <c r="J195" s="136"/>
      <c r="K195" s="136"/>
      <c r="L195" s="136"/>
      <c r="M195" s="136"/>
      <c r="N195" s="136"/>
      <c r="O195" s="136"/>
      <c r="P195" s="136"/>
      <c r="Q195" s="136"/>
      <c r="R195" s="136"/>
      <c r="S195" s="136"/>
      <c r="T195" s="136"/>
      <c r="U195" s="136"/>
      <c r="V195" s="136"/>
      <c r="W195" s="136"/>
      <c r="X195" s="136"/>
      <c r="Y195" s="136"/>
      <c r="Z195" s="136"/>
      <c r="AA195" s="136"/>
    </row>
    <row r="196" spans="1:27" ht="15.75" customHeight="1">
      <c r="A196" s="136"/>
      <c r="B196" s="136"/>
      <c r="C196" s="136"/>
      <c r="D196" s="136"/>
      <c r="E196" s="136"/>
      <c r="F196" s="136"/>
      <c r="G196" s="136"/>
      <c r="H196" s="133"/>
      <c r="I196" s="133"/>
      <c r="J196" s="136"/>
      <c r="K196" s="136"/>
      <c r="L196" s="136"/>
      <c r="M196" s="136"/>
      <c r="N196" s="136"/>
      <c r="O196" s="136"/>
      <c r="P196" s="136"/>
      <c r="Q196" s="136"/>
      <c r="R196" s="136"/>
      <c r="S196" s="136"/>
      <c r="T196" s="136"/>
      <c r="U196" s="136"/>
      <c r="V196" s="136"/>
      <c r="W196" s="136"/>
      <c r="X196" s="136"/>
      <c r="Y196" s="136"/>
      <c r="Z196" s="136"/>
      <c r="AA196" s="136"/>
    </row>
    <row r="197" spans="1:27" ht="15.75" customHeight="1">
      <c r="A197" s="136"/>
      <c r="B197" s="136"/>
      <c r="C197" s="136"/>
      <c r="D197" s="136"/>
      <c r="E197" s="136"/>
      <c r="F197" s="136"/>
      <c r="G197" s="136"/>
      <c r="H197" s="133"/>
      <c r="I197" s="133"/>
      <c r="J197" s="136"/>
      <c r="K197" s="136"/>
      <c r="L197" s="136"/>
      <c r="M197" s="136"/>
      <c r="N197" s="136"/>
      <c r="O197" s="136"/>
      <c r="P197" s="136"/>
      <c r="Q197" s="136"/>
      <c r="R197" s="136"/>
      <c r="S197" s="136"/>
      <c r="T197" s="136"/>
      <c r="U197" s="136"/>
      <c r="V197" s="136"/>
      <c r="W197" s="136"/>
      <c r="X197" s="136"/>
      <c r="Y197" s="136"/>
      <c r="Z197" s="136"/>
      <c r="AA197" s="136"/>
    </row>
    <row r="198" spans="1:27" ht="15.75" customHeight="1">
      <c r="A198" s="136"/>
      <c r="B198" s="136"/>
      <c r="C198" s="136"/>
      <c r="D198" s="136"/>
      <c r="E198" s="136"/>
      <c r="F198" s="136"/>
      <c r="G198" s="136"/>
      <c r="H198" s="133"/>
      <c r="I198" s="133"/>
      <c r="J198" s="136"/>
      <c r="K198" s="136"/>
      <c r="L198" s="136"/>
      <c r="M198" s="136"/>
      <c r="N198" s="136"/>
      <c r="O198" s="136"/>
      <c r="P198" s="136"/>
      <c r="Q198" s="136"/>
      <c r="R198" s="136"/>
      <c r="S198" s="136"/>
      <c r="T198" s="136"/>
      <c r="U198" s="136"/>
      <c r="V198" s="136"/>
      <c r="W198" s="136"/>
      <c r="X198" s="136"/>
      <c r="Y198" s="136"/>
      <c r="Z198" s="136"/>
      <c r="AA198" s="136"/>
    </row>
    <row r="199" spans="1:27" ht="15.75" customHeight="1">
      <c r="A199" s="136"/>
      <c r="B199" s="136"/>
      <c r="C199" s="136"/>
      <c r="D199" s="136"/>
      <c r="E199" s="136"/>
      <c r="F199" s="136"/>
      <c r="G199" s="136"/>
      <c r="H199" s="133"/>
      <c r="I199" s="133"/>
      <c r="J199" s="136"/>
      <c r="K199" s="136"/>
      <c r="L199" s="136"/>
      <c r="M199" s="136"/>
      <c r="N199" s="136"/>
      <c r="O199" s="136"/>
      <c r="P199" s="136"/>
      <c r="Q199" s="136"/>
      <c r="R199" s="136"/>
      <c r="S199" s="136"/>
      <c r="T199" s="136"/>
      <c r="U199" s="136"/>
      <c r="V199" s="136"/>
      <c r="W199" s="136"/>
      <c r="X199" s="136"/>
      <c r="Y199" s="136"/>
      <c r="Z199" s="136"/>
      <c r="AA199" s="136"/>
    </row>
    <row r="200" spans="1:27" ht="15.75" customHeight="1">
      <c r="A200" s="136"/>
      <c r="B200" s="136"/>
      <c r="C200" s="136"/>
      <c r="D200" s="136"/>
      <c r="E200" s="136"/>
      <c r="F200" s="136"/>
      <c r="G200" s="136"/>
      <c r="H200" s="133"/>
      <c r="I200" s="133"/>
      <c r="J200" s="136"/>
      <c r="K200" s="136"/>
      <c r="L200" s="136"/>
      <c r="M200" s="136"/>
      <c r="N200" s="136"/>
      <c r="O200" s="136"/>
      <c r="P200" s="136"/>
      <c r="Q200" s="136"/>
      <c r="R200" s="136"/>
      <c r="S200" s="136"/>
      <c r="T200" s="136"/>
      <c r="U200" s="136"/>
      <c r="V200" s="136"/>
      <c r="W200" s="136"/>
      <c r="X200" s="136"/>
      <c r="Y200" s="136"/>
      <c r="Z200" s="136"/>
      <c r="AA200" s="136"/>
    </row>
    <row r="201" spans="1:27" ht="15.75" customHeight="1">
      <c r="A201" s="136"/>
      <c r="B201" s="136"/>
      <c r="C201" s="136"/>
      <c r="D201" s="136"/>
      <c r="E201" s="136"/>
      <c r="F201" s="136"/>
      <c r="G201" s="136"/>
      <c r="H201" s="133"/>
      <c r="I201" s="133"/>
      <c r="J201" s="136"/>
      <c r="K201" s="136"/>
      <c r="L201" s="136"/>
      <c r="M201" s="136"/>
      <c r="N201" s="136"/>
      <c r="O201" s="136"/>
      <c r="P201" s="136"/>
      <c r="Q201" s="136"/>
      <c r="R201" s="136"/>
      <c r="S201" s="136"/>
      <c r="T201" s="136"/>
      <c r="U201" s="136"/>
      <c r="V201" s="136"/>
      <c r="W201" s="136"/>
      <c r="X201" s="136"/>
      <c r="Y201" s="136"/>
      <c r="Z201" s="136"/>
      <c r="AA201" s="136"/>
    </row>
    <row r="202" spans="1:27" ht="15.75" customHeight="1">
      <c r="A202" s="136"/>
      <c r="B202" s="136"/>
      <c r="C202" s="136"/>
      <c r="D202" s="136"/>
      <c r="E202" s="136"/>
      <c r="F202" s="136"/>
      <c r="G202" s="136"/>
      <c r="H202" s="133"/>
      <c r="I202" s="133"/>
      <c r="J202" s="136"/>
      <c r="K202" s="136"/>
      <c r="L202" s="136"/>
      <c r="M202" s="136"/>
      <c r="N202" s="136"/>
      <c r="O202" s="136"/>
      <c r="P202" s="136"/>
      <c r="Q202" s="136"/>
      <c r="R202" s="136"/>
      <c r="S202" s="136"/>
      <c r="T202" s="136"/>
      <c r="U202" s="136"/>
      <c r="V202" s="136"/>
      <c r="W202" s="136"/>
      <c r="X202" s="136"/>
      <c r="Y202" s="136"/>
      <c r="Z202" s="136"/>
      <c r="AA202" s="136"/>
    </row>
    <row r="203" spans="1:27" ht="15.75" customHeight="1">
      <c r="A203" s="136"/>
      <c r="B203" s="136"/>
      <c r="C203" s="136"/>
      <c r="D203" s="136"/>
      <c r="E203" s="136"/>
      <c r="F203" s="136"/>
      <c r="G203" s="136"/>
      <c r="H203" s="133"/>
      <c r="I203" s="133"/>
      <c r="J203" s="136"/>
      <c r="K203" s="136"/>
      <c r="L203" s="136"/>
      <c r="M203" s="136"/>
      <c r="N203" s="136"/>
      <c r="O203" s="136"/>
      <c r="P203" s="136"/>
      <c r="Q203" s="136"/>
      <c r="R203" s="136"/>
      <c r="S203" s="136"/>
      <c r="T203" s="136"/>
      <c r="U203" s="136"/>
      <c r="V203" s="136"/>
      <c r="W203" s="136"/>
      <c r="X203" s="136"/>
      <c r="Y203" s="136"/>
      <c r="Z203" s="136"/>
      <c r="AA203" s="136"/>
    </row>
    <row r="204" spans="1:27" ht="15.75" customHeight="1">
      <c r="A204" s="136"/>
      <c r="B204" s="136"/>
      <c r="C204" s="136"/>
      <c r="D204" s="136"/>
      <c r="E204" s="136"/>
      <c r="F204" s="136"/>
      <c r="G204" s="136"/>
      <c r="H204" s="133"/>
      <c r="I204" s="133"/>
      <c r="J204" s="136"/>
      <c r="K204" s="136"/>
      <c r="L204" s="136"/>
      <c r="M204" s="136"/>
      <c r="N204" s="136"/>
      <c r="O204" s="136"/>
      <c r="P204" s="136"/>
      <c r="Q204" s="136"/>
      <c r="R204" s="136"/>
      <c r="S204" s="136"/>
      <c r="T204" s="136"/>
      <c r="U204" s="136"/>
      <c r="V204" s="136"/>
      <c r="W204" s="136"/>
      <c r="X204" s="136"/>
      <c r="Y204" s="136"/>
      <c r="Z204" s="136"/>
      <c r="AA204" s="136"/>
    </row>
    <row r="205" spans="1:27" ht="15.75" customHeight="1">
      <c r="A205" s="136"/>
      <c r="B205" s="136"/>
      <c r="C205" s="136"/>
      <c r="D205" s="136"/>
      <c r="E205" s="136"/>
      <c r="F205" s="136"/>
      <c r="G205" s="136"/>
      <c r="H205" s="133"/>
      <c r="I205" s="133"/>
      <c r="J205" s="136"/>
      <c r="K205" s="136"/>
      <c r="L205" s="136"/>
      <c r="M205" s="136"/>
      <c r="N205" s="136"/>
      <c r="O205" s="136"/>
      <c r="P205" s="136"/>
      <c r="Q205" s="136"/>
      <c r="R205" s="136"/>
      <c r="S205" s="136"/>
      <c r="T205" s="136"/>
      <c r="U205" s="136"/>
      <c r="V205" s="136"/>
      <c r="W205" s="136"/>
      <c r="X205" s="136"/>
      <c r="Y205" s="136"/>
      <c r="Z205" s="136"/>
      <c r="AA205" s="136"/>
    </row>
    <row r="206" spans="1:27" ht="15.75" customHeight="1">
      <c r="A206" s="136"/>
      <c r="B206" s="136"/>
      <c r="C206" s="136"/>
      <c r="D206" s="136"/>
      <c r="E206" s="136"/>
      <c r="F206" s="136"/>
      <c r="G206" s="136"/>
      <c r="H206" s="133"/>
      <c r="I206" s="133"/>
      <c r="J206" s="136"/>
      <c r="K206" s="136"/>
      <c r="L206" s="136"/>
      <c r="M206" s="136"/>
      <c r="N206" s="136"/>
      <c r="O206" s="136"/>
      <c r="P206" s="136"/>
      <c r="Q206" s="136"/>
      <c r="R206" s="136"/>
      <c r="S206" s="136"/>
      <c r="T206" s="136"/>
      <c r="U206" s="136"/>
      <c r="V206" s="136"/>
      <c r="W206" s="136"/>
      <c r="X206" s="136"/>
      <c r="Y206" s="136"/>
      <c r="Z206" s="136"/>
      <c r="AA206" s="136"/>
    </row>
    <row r="207" spans="1:27" ht="15.75" customHeight="1">
      <c r="A207" s="136"/>
      <c r="B207" s="136"/>
      <c r="C207" s="136"/>
      <c r="D207" s="136"/>
      <c r="E207" s="136"/>
      <c r="F207" s="136"/>
      <c r="G207" s="136"/>
      <c r="H207" s="133"/>
      <c r="I207" s="133"/>
      <c r="J207" s="136"/>
      <c r="K207" s="136"/>
      <c r="L207" s="136"/>
      <c r="M207" s="136"/>
      <c r="N207" s="136"/>
      <c r="O207" s="136"/>
      <c r="P207" s="136"/>
      <c r="Q207" s="136"/>
      <c r="R207" s="136"/>
      <c r="S207" s="136"/>
      <c r="T207" s="136"/>
      <c r="U207" s="136"/>
      <c r="V207" s="136"/>
      <c r="W207" s="136"/>
      <c r="X207" s="136"/>
      <c r="Y207" s="136"/>
      <c r="Z207" s="136"/>
      <c r="AA207" s="136"/>
    </row>
    <row r="208" spans="1:27" ht="15.75" customHeight="1">
      <c r="A208" s="136"/>
      <c r="B208" s="136"/>
      <c r="C208" s="136"/>
      <c r="D208" s="136"/>
      <c r="E208" s="136"/>
      <c r="F208" s="136"/>
      <c r="G208" s="136"/>
      <c r="H208" s="133"/>
      <c r="I208" s="133"/>
      <c r="J208" s="136"/>
      <c r="K208" s="136"/>
      <c r="L208" s="136"/>
      <c r="M208" s="136"/>
      <c r="N208" s="136"/>
      <c r="O208" s="136"/>
      <c r="P208" s="136"/>
      <c r="Q208" s="136"/>
      <c r="R208" s="136"/>
      <c r="S208" s="136"/>
      <c r="T208" s="136"/>
      <c r="U208" s="136"/>
      <c r="V208" s="136"/>
      <c r="W208" s="136"/>
      <c r="X208" s="136"/>
      <c r="Y208" s="136"/>
      <c r="Z208" s="136"/>
      <c r="AA208" s="136"/>
    </row>
    <row r="209" spans="1:27" ht="15.75" customHeight="1">
      <c r="A209" s="136"/>
      <c r="B209" s="136"/>
      <c r="C209" s="136"/>
      <c r="D209" s="136"/>
      <c r="E209" s="136"/>
      <c r="F209" s="136"/>
      <c r="G209" s="136"/>
      <c r="H209" s="133"/>
      <c r="I209" s="133"/>
      <c r="J209" s="136"/>
      <c r="K209" s="136"/>
      <c r="L209" s="136"/>
      <c r="M209" s="136"/>
      <c r="N209" s="136"/>
      <c r="O209" s="136"/>
      <c r="P209" s="136"/>
      <c r="Q209" s="136"/>
      <c r="R209" s="136"/>
      <c r="S209" s="136"/>
      <c r="T209" s="136"/>
      <c r="U209" s="136"/>
      <c r="V209" s="136"/>
      <c r="W209" s="136"/>
      <c r="X209" s="136"/>
      <c r="Y209" s="136"/>
      <c r="Z209" s="136"/>
      <c r="AA209" s="136"/>
    </row>
    <row r="210" spans="1:27" ht="15.75" customHeight="1">
      <c r="A210" s="136"/>
      <c r="B210" s="136"/>
      <c r="C210" s="136"/>
      <c r="D210" s="136"/>
      <c r="E210" s="136"/>
      <c r="F210" s="136"/>
      <c r="G210" s="136"/>
      <c r="H210" s="133"/>
      <c r="I210" s="133"/>
      <c r="J210" s="136"/>
      <c r="K210" s="136"/>
      <c r="L210" s="136"/>
      <c r="M210" s="136"/>
      <c r="N210" s="136"/>
      <c r="O210" s="136"/>
      <c r="P210" s="136"/>
      <c r="Q210" s="136"/>
      <c r="R210" s="136"/>
      <c r="S210" s="136"/>
      <c r="T210" s="136"/>
      <c r="U210" s="136"/>
      <c r="V210" s="136"/>
      <c r="W210" s="136"/>
      <c r="X210" s="136"/>
      <c r="Y210" s="136"/>
      <c r="Z210" s="136"/>
      <c r="AA210" s="136"/>
    </row>
    <row r="211" spans="1:27" ht="15.75" customHeight="1">
      <c r="A211" s="136"/>
      <c r="B211" s="136"/>
      <c r="C211" s="136"/>
      <c r="D211" s="136"/>
      <c r="E211" s="136"/>
      <c r="F211" s="136"/>
      <c r="G211" s="136"/>
      <c r="H211" s="133"/>
      <c r="I211" s="133"/>
      <c r="J211" s="136"/>
      <c r="K211" s="136"/>
      <c r="L211" s="136"/>
      <c r="M211" s="136"/>
      <c r="N211" s="136"/>
      <c r="O211" s="136"/>
      <c r="P211" s="136"/>
      <c r="Q211" s="136"/>
      <c r="R211" s="136"/>
      <c r="S211" s="136"/>
      <c r="T211" s="136"/>
      <c r="U211" s="136"/>
      <c r="V211" s="136"/>
      <c r="W211" s="136"/>
      <c r="X211" s="136"/>
      <c r="Y211" s="136"/>
      <c r="Z211" s="136"/>
      <c r="AA211" s="136"/>
    </row>
    <row r="212" spans="1:27" ht="15.75" customHeight="1">
      <c r="A212" s="136"/>
      <c r="B212" s="136"/>
      <c r="C212" s="136"/>
      <c r="D212" s="136"/>
      <c r="E212" s="136"/>
      <c r="F212" s="136"/>
      <c r="G212" s="136"/>
      <c r="H212" s="133"/>
      <c r="I212" s="133"/>
      <c r="J212" s="136"/>
      <c r="K212" s="136"/>
      <c r="L212" s="136"/>
      <c r="M212" s="136"/>
      <c r="N212" s="136"/>
      <c r="O212" s="136"/>
      <c r="P212" s="136"/>
      <c r="Q212" s="136"/>
      <c r="R212" s="136"/>
      <c r="S212" s="136"/>
      <c r="T212" s="136"/>
      <c r="U212" s="136"/>
      <c r="V212" s="136"/>
      <c r="W212" s="136"/>
      <c r="X212" s="136"/>
      <c r="Y212" s="136"/>
      <c r="Z212" s="136"/>
      <c r="AA212" s="136"/>
    </row>
    <row r="213" spans="1:27" ht="15.75" customHeight="1">
      <c r="A213" s="136"/>
      <c r="B213" s="136"/>
      <c r="C213" s="136"/>
      <c r="D213" s="136"/>
      <c r="E213" s="136"/>
      <c r="F213" s="136"/>
      <c r="G213" s="136"/>
      <c r="H213" s="133"/>
      <c r="I213" s="133"/>
      <c r="J213" s="136"/>
      <c r="K213" s="136"/>
      <c r="L213" s="136"/>
      <c r="M213" s="136"/>
      <c r="N213" s="136"/>
      <c r="O213" s="136"/>
      <c r="P213" s="136"/>
      <c r="Q213" s="136"/>
      <c r="R213" s="136"/>
      <c r="S213" s="136"/>
      <c r="T213" s="136"/>
      <c r="U213" s="136"/>
      <c r="V213" s="136"/>
      <c r="W213" s="136"/>
      <c r="X213" s="136"/>
      <c r="Y213" s="136"/>
      <c r="Z213" s="136"/>
      <c r="AA213" s="136"/>
    </row>
    <row r="214" spans="1:27" ht="15.75" customHeight="1">
      <c r="A214" s="136"/>
      <c r="B214" s="136"/>
      <c r="C214" s="136"/>
      <c r="D214" s="136"/>
      <c r="E214" s="136"/>
      <c r="F214" s="136"/>
      <c r="G214" s="136"/>
      <c r="H214" s="133"/>
      <c r="I214" s="133"/>
      <c r="J214" s="136"/>
      <c r="K214" s="136"/>
      <c r="L214" s="136"/>
      <c r="M214" s="136"/>
      <c r="N214" s="136"/>
      <c r="O214" s="136"/>
      <c r="P214" s="136"/>
      <c r="Q214" s="136"/>
      <c r="R214" s="136"/>
      <c r="S214" s="136"/>
      <c r="T214" s="136"/>
      <c r="U214" s="136"/>
      <c r="V214" s="136"/>
      <c r="W214" s="136"/>
      <c r="X214" s="136"/>
      <c r="Y214" s="136"/>
      <c r="Z214" s="136"/>
      <c r="AA214" s="136"/>
    </row>
    <row r="215" spans="1:27" ht="15.75" customHeight="1">
      <c r="A215" s="136"/>
      <c r="B215" s="136"/>
      <c r="C215" s="136"/>
      <c r="D215" s="136"/>
      <c r="E215" s="136"/>
      <c r="F215" s="136"/>
      <c r="G215" s="136"/>
      <c r="H215" s="133"/>
      <c r="I215" s="133"/>
      <c r="J215" s="136"/>
      <c r="K215" s="136"/>
      <c r="L215" s="136"/>
      <c r="M215" s="136"/>
      <c r="N215" s="136"/>
      <c r="O215" s="136"/>
      <c r="P215" s="136"/>
      <c r="Q215" s="136"/>
      <c r="R215" s="136"/>
      <c r="S215" s="136"/>
      <c r="T215" s="136"/>
      <c r="U215" s="136"/>
      <c r="V215" s="136"/>
      <c r="W215" s="136"/>
      <c r="X215" s="136"/>
      <c r="Y215" s="136"/>
      <c r="Z215" s="136"/>
      <c r="AA215" s="136"/>
    </row>
    <row r="216" spans="1:27" ht="15.75" customHeight="1">
      <c r="A216" s="136"/>
      <c r="B216" s="136"/>
      <c r="C216" s="136"/>
      <c r="D216" s="136"/>
      <c r="E216" s="136"/>
      <c r="F216" s="136"/>
      <c r="G216" s="136"/>
      <c r="H216" s="133"/>
      <c r="I216" s="133"/>
      <c r="J216" s="136"/>
      <c r="K216" s="136"/>
      <c r="L216" s="136"/>
      <c r="M216" s="136"/>
      <c r="N216" s="136"/>
      <c r="O216" s="136"/>
      <c r="P216" s="136"/>
      <c r="Q216" s="136"/>
      <c r="R216" s="136"/>
      <c r="S216" s="136"/>
      <c r="T216" s="136"/>
      <c r="U216" s="136"/>
      <c r="V216" s="136"/>
      <c r="W216" s="136"/>
      <c r="X216" s="136"/>
      <c r="Y216" s="136"/>
      <c r="Z216" s="136"/>
      <c r="AA216" s="136"/>
    </row>
    <row r="217" spans="1:27" ht="15.75" customHeight="1">
      <c r="A217" s="136"/>
      <c r="B217" s="136"/>
      <c r="C217" s="136"/>
      <c r="D217" s="136"/>
      <c r="E217" s="136"/>
      <c r="F217" s="136"/>
      <c r="G217" s="136"/>
      <c r="H217" s="133"/>
      <c r="I217" s="133"/>
      <c r="J217" s="136"/>
      <c r="K217" s="136"/>
      <c r="L217" s="136"/>
      <c r="M217" s="136"/>
      <c r="N217" s="136"/>
      <c r="O217" s="136"/>
      <c r="P217" s="136"/>
      <c r="Q217" s="136"/>
      <c r="R217" s="136"/>
      <c r="S217" s="136"/>
      <c r="T217" s="136"/>
      <c r="U217" s="136"/>
      <c r="V217" s="136"/>
      <c r="W217" s="136"/>
      <c r="X217" s="136"/>
      <c r="Y217" s="136"/>
      <c r="Z217" s="136"/>
      <c r="AA217" s="136"/>
    </row>
    <row r="218" spans="1:27" ht="15.75" customHeight="1">
      <c r="A218" s="136"/>
      <c r="B218" s="136"/>
      <c r="C218" s="136"/>
      <c r="D218" s="136"/>
      <c r="E218" s="136"/>
      <c r="F218" s="136"/>
      <c r="G218" s="136"/>
      <c r="H218" s="133"/>
      <c r="I218" s="133"/>
      <c r="J218" s="136"/>
      <c r="K218" s="136"/>
      <c r="L218" s="136"/>
      <c r="M218" s="136"/>
      <c r="N218" s="136"/>
      <c r="O218" s="136"/>
      <c r="P218" s="136"/>
      <c r="Q218" s="136"/>
      <c r="R218" s="136"/>
      <c r="S218" s="136"/>
      <c r="T218" s="136"/>
      <c r="U218" s="136"/>
      <c r="V218" s="136"/>
      <c r="W218" s="136"/>
      <c r="X218" s="136"/>
      <c r="Y218" s="136"/>
      <c r="Z218" s="136"/>
      <c r="AA218" s="136"/>
    </row>
    <row r="219" spans="1:27" ht="15.75" customHeight="1">
      <c r="A219" s="136"/>
      <c r="B219" s="136"/>
      <c r="C219" s="136"/>
      <c r="D219" s="136"/>
      <c r="E219" s="136"/>
      <c r="F219" s="136"/>
      <c r="G219" s="136"/>
      <c r="H219" s="133"/>
      <c r="I219" s="133"/>
      <c r="J219" s="136"/>
      <c r="K219" s="136"/>
      <c r="L219" s="136"/>
      <c r="M219" s="136"/>
      <c r="N219" s="136"/>
      <c r="O219" s="136"/>
      <c r="P219" s="136"/>
      <c r="Q219" s="136"/>
      <c r="R219" s="136"/>
      <c r="S219" s="136"/>
      <c r="T219" s="136"/>
      <c r="U219" s="136"/>
      <c r="V219" s="136"/>
      <c r="W219" s="136"/>
      <c r="X219" s="136"/>
      <c r="Y219" s="136"/>
      <c r="Z219" s="136"/>
      <c r="AA219" s="136"/>
    </row>
    <row r="220" spans="1:27" ht="15.75" customHeight="1">
      <c r="A220" s="136"/>
      <c r="B220" s="136"/>
      <c r="C220" s="136"/>
      <c r="D220" s="136"/>
      <c r="E220" s="136"/>
      <c r="F220" s="136"/>
      <c r="G220" s="136"/>
      <c r="H220" s="133"/>
      <c r="I220" s="133"/>
      <c r="J220" s="136"/>
      <c r="K220" s="136"/>
      <c r="L220" s="136"/>
      <c r="M220" s="136"/>
      <c r="N220" s="136"/>
      <c r="O220" s="136"/>
      <c r="P220" s="136"/>
      <c r="Q220" s="136"/>
      <c r="R220" s="136"/>
      <c r="S220" s="136"/>
      <c r="T220" s="136"/>
      <c r="U220" s="136"/>
      <c r="V220" s="136"/>
      <c r="W220" s="136"/>
      <c r="X220" s="136"/>
      <c r="Y220" s="136"/>
      <c r="Z220" s="136"/>
      <c r="AA220" s="136"/>
    </row>
    <row r="221" spans="1:27" ht="15.75" customHeight="1">
      <c r="A221" s="136"/>
      <c r="B221" s="136"/>
      <c r="C221" s="136"/>
      <c r="D221" s="136"/>
      <c r="E221" s="136"/>
      <c r="F221" s="136"/>
      <c r="G221" s="136"/>
      <c r="H221" s="133"/>
      <c r="I221" s="133"/>
      <c r="J221" s="136"/>
      <c r="K221" s="136"/>
      <c r="L221" s="136"/>
      <c r="M221" s="136"/>
      <c r="N221" s="136"/>
      <c r="O221" s="136"/>
      <c r="P221" s="136"/>
      <c r="Q221" s="136"/>
      <c r="R221" s="136"/>
      <c r="S221" s="136"/>
      <c r="T221" s="136"/>
      <c r="U221" s="136"/>
      <c r="V221" s="136"/>
      <c r="W221" s="136"/>
      <c r="X221" s="136"/>
      <c r="Y221" s="136"/>
      <c r="Z221" s="136"/>
      <c r="AA221" s="136"/>
    </row>
    <row r="222" spans="1:27" ht="15.75" customHeight="1">
      <c r="A222" s="136"/>
      <c r="B222" s="136"/>
      <c r="C222" s="136"/>
      <c r="D222" s="136"/>
      <c r="E222" s="136"/>
      <c r="F222" s="136"/>
      <c r="G222" s="136"/>
      <c r="H222" s="133"/>
      <c r="I222" s="133"/>
      <c r="J222" s="136"/>
      <c r="K222" s="136"/>
      <c r="L222" s="136"/>
      <c r="M222" s="136"/>
      <c r="N222" s="136"/>
      <c r="O222" s="136"/>
      <c r="P222" s="136"/>
      <c r="Q222" s="136"/>
      <c r="R222" s="136"/>
      <c r="S222" s="136"/>
      <c r="T222" s="136"/>
      <c r="U222" s="136"/>
      <c r="V222" s="136"/>
      <c r="W222" s="136"/>
      <c r="X222" s="136"/>
      <c r="Y222" s="136"/>
      <c r="Z222" s="136"/>
      <c r="AA222" s="136"/>
    </row>
    <row r="223" spans="1:27" ht="15.75" customHeight="1">
      <c r="A223" s="136"/>
      <c r="B223" s="136"/>
      <c r="C223" s="136"/>
      <c r="D223" s="136"/>
      <c r="E223" s="136"/>
      <c r="F223" s="136"/>
      <c r="G223" s="136"/>
      <c r="H223" s="133"/>
      <c r="I223" s="133"/>
      <c r="J223" s="136"/>
      <c r="K223" s="136"/>
      <c r="L223" s="136"/>
      <c r="M223" s="136"/>
      <c r="N223" s="136"/>
      <c r="O223" s="136"/>
      <c r="P223" s="136"/>
      <c r="Q223" s="136"/>
      <c r="R223" s="136"/>
      <c r="S223" s="136"/>
      <c r="T223" s="136"/>
      <c r="U223" s="136"/>
      <c r="V223" s="136"/>
      <c r="W223" s="136"/>
      <c r="X223" s="136"/>
      <c r="Y223" s="136"/>
      <c r="Z223" s="136"/>
      <c r="AA223" s="136"/>
    </row>
    <row r="224" spans="1:27" ht="15.75" customHeight="1">
      <c r="A224" s="136"/>
      <c r="B224" s="136"/>
      <c r="C224" s="136"/>
      <c r="D224" s="136"/>
      <c r="E224" s="136"/>
      <c r="F224" s="136"/>
      <c r="G224" s="136"/>
      <c r="H224" s="133"/>
      <c r="I224" s="133"/>
      <c r="J224" s="136"/>
      <c r="K224" s="136"/>
      <c r="L224" s="136"/>
      <c r="M224" s="136"/>
      <c r="N224" s="136"/>
      <c r="O224" s="136"/>
      <c r="P224" s="136"/>
      <c r="Q224" s="136"/>
      <c r="R224" s="136"/>
      <c r="S224" s="136"/>
      <c r="T224" s="136"/>
      <c r="U224" s="136"/>
      <c r="V224" s="136"/>
      <c r="W224" s="136"/>
      <c r="X224" s="136"/>
      <c r="Y224" s="136"/>
      <c r="Z224" s="136"/>
      <c r="AA224" s="136"/>
    </row>
    <row r="225" spans="1:27" ht="15.75" customHeight="1">
      <c r="A225" s="136"/>
      <c r="B225" s="136"/>
      <c r="C225" s="136"/>
      <c r="D225" s="136"/>
      <c r="E225" s="136"/>
      <c r="F225" s="136"/>
      <c r="G225" s="136"/>
      <c r="H225" s="133"/>
      <c r="I225" s="133"/>
      <c r="J225" s="136"/>
      <c r="K225" s="136"/>
      <c r="L225" s="136"/>
      <c r="M225" s="136"/>
      <c r="N225" s="136"/>
      <c r="O225" s="136"/>
      <c r="P225" s="136"/>
      <c r="Q225" s="136"/>
      <c r="R225" s="136"/>
      <c r="S225" s="136"/>
      <c r="T225" s="136"/>
      <c r="U225" s="136"/>
      <c r="V225" s="136"/>
      <c r="W225" s="136"/>
      <c r="X225" s="136"/>
      <c r="Y225" s="136"/>
      <c r="Z225" s="136"/>
      <c r="AA225" s="136"/>
    </row>
    <row r="226" spans="1:27" ht="15.75" customHeight="1">
      <c r="A226" s="136"/>
      <c r="B226" s="136"/>
      <c r="C226" s="136"/>
      <c r="D226" s="136"/>
      <c r="E226" s="136"/>
      <c r="F226" s="136"/>
      <c r="G226" s="136"/>
      <c r="H226" s="133"/>
      <c r="I226" s="133"/>
      <c r="J226" s="136"/>
      <c r="K226" s="136"/>
      <c r="L226" s="136"/>
      <c r="M226" s="136"/>
      <c r="N226" s="136"/>
      <c r="O226" s="136"/>
      <c r="P226" s="136"/>
      <c r="Q226" s="136"/>
      <c r="R226" s="136"/>
      <c r="S226" s="136"/>
      <c r="T226" s="136"/>
      <c r="U226" s="136"/>
      <c r="V226" s="136"/>
      <c r="W226" s="136"/>
      <c r="X226" s="136"/>
      <c r="Y226" s="136"/>
      <c r="Z226" s="136"/>
      <c r="AA226" s="136"/>
    </row>
    <row r="227" spans="1:27" ht="15.75" customHeight="1">
      <c r="A227" s="136"/>
      <c r="B227" s="136"/>
      <c r="C227" s="136"/>
      <c r="D227" s="136"/>
      <c r="E227" s="136"/>
      <c r="F227" s="136"/>
      <c r="G227" s="136"/>
      <c r="H227" s="133"/>
      <c r="I227" s="133"/>
      <c r="J227" s="136"/>
      <c r="K227" s="136"/>
      <c r="L227" s="136"/>
      <c r="M227" s="136"/>
      <c r="N227" s="136"/>
      <c r="O227" s="136"/>
      <c r="P227" s="136"/>
      <c r="Q227" s="136"/>
      <c r="R227" s="136"/>
      <c r="S227" s="136"/>
      <c r="T227" s="136"/>
      <c r="U227" s="136"/>
      <c r="V227" s="136"/>
      <c r="W227" s="136"/>
      <c r="X227" s="136"/>
      <c r="Y227" s="136"/>
      <c r="Z227" s="136"/>
      <c r="AA227" s="136"/>
    </row>
    <row r="228" spans="1:27" ht="15.75" customHeight="1">
      <c r="A228" s="136"/>
      <c r="B228" s="136"/>
      <c r="C228" s="136"/>
      <c r="D228" s="136"/>
      <c r="E228" s="136"/>
      <c r="F228" s="136"/>
      <c r="G228" s="136"/>
      <c r="H228" s="133"/>
      <c r="I228" s="133"/>
      <c r="J228" s="136"/>
      <c r="K228" s="136"/>
      <c r="L228" s="136"/>
      <c r="M228" s="136"/>
      <c r="N228" s="136"/>
      <c r="O228" s="136"/>
      <c r="P228" s="136"/>
      <c r="Q228" s="136"/>
      <c r="R228" s="136"/>
      <c r="S228" s="136"/>
      <c r="T228" s="136"/>
      <c r="U228" s="136"/>
      <c r="V228" s="136"/>
      <c r="W228" s="136"/>
      <c r="X228" s="136"/>
      <c r="Y228" s="136"/>
      <c r="Z228" s="136"/>
      <c r="AA228" s="136"/>
    </row>
    <row r="229" spans="1:27" ht="15.75" customHeight="1">
      <c r="A229" s="136"/>
      <c r="B229" s="136"/>
      <c r="C229" s="136"/>
      <c r="D229" s="136"/>
      <c r="E229" s="136"/>
      <c r="F229" s="136"/>
      <c r="G229" s="136"/>
      <c r="H229" s="133"/>
      <c r="I229" s="133"/>
      <c r="J229" s="136"/>
      <c r="K229" s="136"/>
      <c r="L229" s="136"/>
      <c r="M229" s="136"/>
      <c r="N229" s="136"/>
      <c r="O229" s="136"/>
      <c r="P229" s="136"/>
      <c r="Q229" s="136"/>
      <c r="R229" s="136"/>
      <c r="S229" s="136"/>
      <c r="T229" s="136"/>
      <c r="U229" s="136"/>
      <c r="V229" s="136"/>
      <c r="W229" s="136"/>
      <c r="X229" s="136"/>
      <c r="Y229" s="136"/>
      <c r="Z229" s="136"/>
      <c r="AA229" s="136"/>
    </row>
    <row r="230" spans="1:27" ht="15.75" customHeight="1">
      <c r="A230" s="136"/>
      <c r="B230" s="136"/>
      <c r="C230" s="136"/>
      <c r="D230" s="136"/>
      <c r="E230" s="136"/>
      <c r="F230" s="136"/>
      <c r="G230" s="136"/>
      <c r="H230" s="133"/>
      <c r="I230" s="133"/>
      <c r="J230" s="136"/>
      <c r="K230" s="136"/>
      <c r="L230" s="136"/>
      <c r="M230" s="136"/>
      <c r="N230" s="136"/>
      <c r="O230" s="136"/>
      <c r="P230" s="136"/>
      <c r="Q230" s="136"/>
      <c r="R230" s="136"/>
      <c r="S230" s="136"/>
      <c r="T230" s="136"/>
      <c r="U230" s="136"/>
      <c r="V230" s="136"/>
      <c r="W230" s="136"/>
      <c r="X230" s="136"/>
      <c r="Y230" s="136"/>
      <c r="Z230" s="136"/>
      <c r="AA230" s="136"/>
    </row>
    <row r="231" spans="1:27" ht="15.75" customHeight="1">
      <c r="A231" s="136"/>
      <c r="B231" s="136"/>
      <c r="C231" s="136"/>
      <c r="D231" s="136"/>
      <c r="E231" s="136"/>
      <c r="F231" s="136"/>
      <c r="G231" s="136"/>
      <c r="H231" s="133"/>
      <c r="I231" s="133"/>
      <c r="J231" s="136"/>
      <c r="K231" s="136"/>
      <c r="L231" s="136"/>
      <c r="M231" s="136"/>
      <c r="N231" s="136"/>
      <c r="O231" s="136"/>
      <c r="P231" s="136"/>
      <c r="Q231" s="136"/>
      <c r="R231" s="136"/>
      <c r="S231" s="136"/>
      <c r="T231" s="136"/>
      <c r="U231" s="136"/>
      <c r="V231" s="136"/>
      <c r="W231" s="136"/>
      <c r="X231" s="136"/>
      <c r="Y231" s="136"/>
      <c r="Z231" s="136"/>
      <c r="AA231" s="136"/>
    </row>
    <row r="232" spans="1:27" ht="15.75" customHeight="1">
      <c r="A232" s="136"/>
      <c r="B232" s="136"/>
      <c r="C232" s="136"/>
      <c r="D232" s="136"/>
      <c r="E232" s="136"/>
      <c r="F232" s="136"/>
      <c r="G232" s="136"/>
      <c r="H232" s="133"/>
      <c r="I232" s="133"/>
      <c r="J232" s="136"/>
      <c r="K232" s="136"/>
      <c r="L232" s="136"/>
      <c r="M232" s="136"/>
      <c r="N232" s="136"/>
      <c r="O232" s="136"/>
      <c r="P232" s="136"/>
      <c r="Q232" s="136"/>
      <c r="R232" s="136"/>
      <c r="S232" s="136"/>
      <c r="T232" s="136"/>
      <c r="U232" s="136"/>
      <c r="V232" s="136"/>
      <c r="W232" s="136"/>
      <c r="X232" s="136"/>
      <c r="Y232" s="136"/>
      <c r="Z232" s="136"/>
      <c r="AA232" s="136"/>
    </row>
    <row r="233" spans="1:27" ht="15.75" customHeight="1">
      <c r="A233" s="136"/>
      <c r="B233" s="136"/>
      <c r="C233" s="136"/>
      <c r="D233" s="136"/>
      <c r="E233" s="136"/>
      <c r="F233" s="136"/>
      <c r="G233" s="136"/>
      <c r="H233" s="133"/>
      <c r="I233" s="133"/>
      <c r="J233" s="136"/>
      <c r="K233" s="136"/>
      <c r="L233" s="136"/>
      <c r="M233" s="136"/>
      <c r="N233" s="136"/>
      <c r="O233" s="136"/>
      <c r="P233" s="136"/>
      <c r="Q233" s="136"/>
      <c r="R233" s="136"/>
      <c r="S233" s="136"/>
      <c r="T233" s="136"/>
      <c r="U233" s="136"/>
      <c r="V233" s="136"/>
      <c r="W233" s="136"/>
      <c r="X233" s="136"/>
      <c r="Y233" s="136"/>
      <c r="Z233" s="136"/>
      <c r="AA233" s="136"/>
    </row>
    <row r="234" spans="1:27" ht="15.75" customHeight="1">
      <c r="A234" s="136"/>
      <c r="B234" s="136"/>
      <c r="C234" s="136"/>
      <c r="D234" s="136"/>
      <c r="E234" s="136"/>
      <c r="F234" s="136"/>
      <c r="G234" s="136"/>
      <c r="H234" s="133"/>
      <c r="I234" s="133"/>
      <c r="J234" s="136"/>
      <c r="K234" s="136"/>
      <c r="L234" s="136"/>
      <c r="M234" s="136"/>
      <c r="N234" s="136"/>
      <c r="O234" s="136"/>
      <c r="P234" s="136"/>
      <c r="Q234" s="136"/>
      <c r="R234" s="136"/>
      <c r="S234" s="136"/>
      <c r="T234" s="136"/>
      <c r="U234" s="136"/>
      <c r="V234" s="136"/>
      <c r="W234" s="136"/>
      <c r="X234" s="136"/>
      <c r="Y234" s="136"/>
      <c r="Z234" s="136"/>
      <c r="AA234" s="136"/>
    </row>
    <row r="235" spans="1:27" ht="15.75" customHeight="1">
      <c r="A235" s="136"/>
      <c r="B235" s="136"/>
      <c r="C235" s="136"/>
      <c r="D235" s="136"/>
      <c r="E235" s="136"/>
      <c r="F235" s="136"/>
      <c r="G235" s="136"/>
      <c r="H235" s="133"/>
      <c r="I235" s="133"/>
      <c r="J235" s="136"/>
      <c r="K235" s="136"/>
      <c r="L235" s="136"/>
      <c r="M235" s="136"/>
      <c r="N235" s="136"/>
      <c r="O235" s="136"/>
      <c r="P235" s="136"/>
      <c r="Q235" s="136"/>
      <c r="R235" s="136"/>
      <c r="S235" s="136"/>
      <c r="T235" s="136"/>
      <c r="U235" s="136"/>
      <c r="V235" s="136"/>
      <c r="W235" s="136"/>
      <c r="X235" s="136"/>
      <c r="Y235" s="136"/>
      <c r="Z235" s="136"/>
      <c r="AA235" s="136"/>
    </row>
    <row r="236" spans="1:27" ht="15.75" customHeight="1">
      <c r="A236" s="136"/>
      <c r="B236" s="136"/>
      <c r="C236" s="136"/>
      <c r="D236" s="136"/>
      <c r="E236" s="136"/>
      <c r="F236" s="136"/>
      <c r="G236" s="136"/>
      <c r="H236" s="133"/>
      <c r="I236" s="133"/>
      <c r="J236" s="136"/>
      <c r="K236" s="136"/>
      <c r="L236" s="136"/>
      <c r="M236" s="136"/>
      <c r="N236" s="136"/>
      <c r="O236" s="136"/>
      <c r="P236" s="136"/>
      <c r="Q236" s="136"/>
      <c r="R236" s="136"/>
      <c r="S236" s="136"/>
      <c r="T236" s="136"/>
      <c r="U236" s="136"/>
      <c r="V236" s="136"/>
      <c r="W236" s="136"/>
      <c r="X236" s="136"/>
      <c r="Y236" s="136"/>
      <c r="Z236" s="136"/>
      <c r="AA236" s="136"/>
    </row>
    <row r="237" spans="1:27" ht="15.75" customHeight="1">
      <c r="A237" s="136"/>
      <c r="B237" s="136"/>
      <c r="C237" s="136"/>
      <c r="D237" s="136"/>
      <c r="E237" s="136"/>
      <c r="F237" s="136"/>
      <c r="G237" s="136"/>
      <c r="H237" s="133"/>
      <c r="I237" s="133"/>
      <c r="J237" s="136"/>
      <c r="K237" s="136"/>
      <c r="L237" s="136"/>
      <c r="M237" s="136"/>
      <c r="N237" s="136"/>
      <c r="O237" s="136"/>
      <c r="P237" s="136"/>
      <c r="Q237" s="136"/>
      <c r="R237" s="136"/>
      <c r="S237" s="136"/>
      <c r="T237" s="136"/>
      <c r="U237" s="136"/>
      <c r="V237" s="136"/>
      <c r="W237" s="136"/>
      <c r="X237" s="136"/>
      <c r="Y237" s="136"/>
      <c r="Z237" s="136"/>
      <c r="AA237" s="136"/>
    </row>
    <row r="238" spans="1:27" ht="15.75" customHeight="1">
      <c r="A238" s="136"/>
      <c r="B238" s="136"/>
      <c r="C238" s="136"/>
      <c r="D238" s="136"/>
      <c r="E238" s="136"/>
      <c r="F238" s="136"/>
      <c r="G238" s="136"/>
      <c r="H238" s="133"/>
      <c r="I238" s="133"/>
      <c r="J238" s="136"/>
      <c r="K238" s="136"/>
      <c r="L238" s="136"/>
      <c r="M238" s="136"/>
      <c r="N238" s="136"/>
      <c r="O238" s="136"/>
      <c r="P238" s="136"/>
      <c r="Q238" s="136"/>
      <c r="R238" s="136"/>
      <c r="S238" s="136"/>
      <c r="T238" s="136"/>
      <c r="U238" s="136"/>
      <c r="V238" s="136"/>
      <c r="W238" s="136"/>
      <c r="X238" s="136"/>
      <c r="Y238" s="136"/>
      <c r="Z238" s="136"/>
      <c r="AA238" s="136"/>
    </row>
    <row r="239" spans="1:27" ht="15.75" customHeight="1">
      <c r="A239" s="136"/>
      <c r="B239" s="136"/>
      <c r="C239" s="136"/>
      <c r="D239" s="136"/>
      <c r="E239" s="136"/>
      <c r="F239" s="136"/>
      <c r="G239" s="136"/>
      <c r="H239" s="133"/>
      <c r="I239" s="133"/>
      <c r="J239" s="136"/>
      <c r="K239" s="136"/>
      <c r="L239" s="136"/>
      <c r="M239" s="136"/>
      <c r="N239" s="136"/>
      <c r="O239" s="136"/>
      <c r="P239" s="136"/>
      <c r="Q239" s="136"/>
      <c r="R239" s="136"/>
      <c r="S239" s="136"/>
      <c r="T239" s="136"/>
      <c r="U239" s="136"/>
      <c r="V239" s="136"/>
      <c r="W239" s="136"/>
      <c r="X239" s="136"/>
      <c r="Y239" s="136"/>
      <c r="Z239" s="136"/>
      <c r="AA239" s="136"/>
    </row>
    <row r="240" spans="1:27" ht="15.75" customHeight="1">
      <c r="A240" s="136"/>
      <c r="B240" s="136"/>
      <c r="C240" s="136"/>
      <c r="D240" s="136"/>
      <c r="E240" s="136"/>
      <c r="F240" s="136"/>
      <c r="G240" s="136"/>
      <c r="H240" s="133"/>
      <c r="I240" s="133"/>
      <c r="J240" s="136"/>
      <c r="K240" s="136"/>
      <c r="L240" s="136"/>
      <c r="M240" s="136"/>
      <c r="N240" s="136"/>
      <c r="O240" s="136"/>
      <c r="P240" s="136"/>
      <c r="Q240" s="136"/>
      <c r="R240" s="136"/>
      <c r="S240" s="136"/>
      <c r="T240" s="136"/>
      <c r="U240" s="136"/>
      <c r="V240" s="136"/>
      <c r="W240" s="136"/>
      <c r="X240" s="136"/>
      <c r="Y240" s="136"/>
      <c r="Z240" s="136"/>
      <c r="AA240" s="136"/>
    </row>
    <row r="241" spans="1:27" ht="15.75" customHeight="1">
      <c r="A241" s="136"/>
      <c r="B241" s="136"/>
      <c r="C241" s="136"/>
      <c r="D241" s="136"/>
      <c r="E241" s="136"/>
      <c r="F241" s="136"/>
      <c r="G241" s="136"/>
      <c r="H241" s="133"/>
      <c r="I241" s="133"/>
      <c r="J241" s="136"/>
      <c r="K241" s="136"/>
      <c r="L241" s="136"/>
      <c r="M241" s="136"/>
      <c r="N241" s="136"/>
      <c r="O241" s="136"/>
      <c r="P241" s="136"/>
      <c r="Q241" s="136"/>
      <c r="R241" s="136"/>
      <c r="S241" s="136"/>
      <c r="T241" s="136"/>
      <c r="U241" s="136"/>
      <c r="V241" s="136"/>
      <c r="W241" s="136"/>
      <c r="X241" s="136"/>
      <c r="Y241" s="136"/>
      <c r="Z241" s="136"/>
      <c r="AA241" s="136"/>
    </row>
    <row r="242" spans="1:27"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sheetData>
  <mergeCells count="32">
    <mergeCell ref="B1:G1"/>
    <mergeCell ref="B2:G2"/>
    <mergeCell ref="A3:A4"/>
    <mergeCell ref="B3:G4"/>
    <mergeCell ref="C7:F7"/>
    <mergeCell ref="G7:J7"/>
    <mergeCell ref="K7:N8"/>
    <mergeCell ref="E16:F16"/>
    <mergeCell ref="E17:F17"/>
    <mergeCell ref="K9:N9"/>
    <mergeCell ref="K10:N10"/>
    <mergeCell ref="K11:N11"/>
    <mergeCell ref="K12:N12"/>
    <mergeCell ref="G14:I14"/>
    <mergeCell ref="E15:F15"/>
    <mergeCell ref="A16:A20"/>
    <mergeCell ref="E20:F20"/>
    <mergeCell ref="E28:F28"/>
    <mergeCell ref="E29:F29"/>
    <mergeCell ref="E30:F30"/>
    <mergeCell ref="E18:F18"/>
    <mergeCell ref="E19:F19"/>
    <mergeCell ref="A21:A22"/>
    <mergeCell ref="E21:F21"/>
    <mergeCell ref="E22:F22"/>
    <mergeCell ref="E23:F23"/>
    <mergeCell ref="A27:I27"/>
    <mergeCell ref="E31:F31"/>
    <mergeCell ref="E32:F32"/>
    <mergeCell ref="E33:F33"/>
    <mergeCell ref="E34:F34"/>
    <mergeCell ref="H38:I38"/>
  </mergeCells>
  <printOptions horizontalCentered="1" verticalCentered="1"/>
  <pageMargins left="0.70866141732283472" right="0.70866141732283472" top="0.74803149606299213" bottom="0.74803149606299213"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8.28515625" customWidth="1"/>
    <col min="2" max="2" width="28" customWidth="1"/>
    <col min="3" max="3" width="14.42578125" customWidth="1"/>
    <col min="4" max="4" width="19.7109375" customWidth="1"/>
    <col min="5" max="5" width="19.85546875" customWidth="1"/>
    <col min="6" max="6" width="21.42578125" customWidth="1"/>
    <col min="7" max="8" width="14.42578125" customWidth="1"/>
    <col min="9" max="9" width="18" customWidth="1"/>
    <col min="10" max="10" width="25.140625" customWidth="1"/>
    <col min="11" max="11" width="41" customWidth="1"/>
    <col min="12" max="12" width="14.42578125" customWidth="1"/>
    <col min="13" max="13" width="16.5703125" customWidth="1"/>
    <col min="14" max="14" width="14.42578125" customWidth="1"/>
    <col min="15" max="15" width="18.7109375" customWidth="1"/>
    <col min="16" max="17" width="14.42578125" customWidth="1"/>
    <col min="18" max="18" width="18.42578125" customWidth="1"/>
    <col min="19" max="19" width="44.140625" customWidth="1"/>
    <col min="20" max="27" width="14.42578125" customWidth="1"/>
  </cols>
  <sheetData>
    <row r="1" spans="1:27" ht="66.75" customHeight="1">
      <c r="A1" s="132" t="s">
        <v>30</v>
      </c>
      <c r="B1" s="433" t="str">
        <f>+'02. Capacitación-Socializacione'!A15</f>
        <v xml:space="preserve"> Realizar el seminario especializado en “Tendencias del Comercio Internacional: desafíos y retos para el acceso a nuevos mercados”
ACTIVIDAD 2.2</v>
      </c>
      <c r="C1" s="434"/>
      <c r="D1" s="434"/>
      <c r="E1" s="434"/>
      <c r="F1" s="434"/>
      <c r="G1" s="435"/>
      <c r="H1" s="133"/>
      <c r="I1" s="133"/>
      <c r="J1" s="134"/>
      <c r="K1" s="135"/>
      <c r="L1" s="136"/>
      <c r="M1" s="137"/>
      <c r="N1" s="136"/>
      <c r="O1" s="136"/>
      <c r="P1" s="136"/>
      <c r="Q1" s="136"/>
      <c r="R1" s="136"/>
      <c r="S1" s="136"/>
      <c r="T1" s="136"/>
      <c r="U1" s="136"/>
      <c r="V1" s="136"/>
      <c r="W1" s="136"/>
      <c r="X1" s="136"/>
      <c r="Y1" s="136"/>
      <c r="Z1" s="136"/>
      <c r="AA1" s="136"/>
    </row>
    <row r="2" spans="1:27" ht="25.5" customHeight="1">
      <c r="A2" s="138" t="s">
        <v>181</v>
      </c>
      <c r="B2" s="436">
        <v>90</v>
      </c>
      <c r="C2" s="434"/>
      <c r="D2" s="434"/>
      <c r="E2" s="434"/>
      <c r="F2" s="434"/>
      <c r="G2" s="435"/>
      <c r="H2" s="133"/>
      <c r="I2" s="133"/>
      <c r="J2" s="135"/>
      <c r="K2" s="135"/>
      <c r="L2" s="136"/>
      <c r="M2" s="136"/>
      <c r="N2" s="136"/>
      <c r="O2" s="136"/>
      <c r="P2" s="136"/>
      <c r="Q2" s="136"/>
      <c r="R2" s="136"/>
      <c r="S2" s="136"/>
      <c r="T2" s="136"/>
      <c r="U2" s="136"/>
      <c r="V2" s="136"/>
      <c r="W2" s="136"/>
      <c r="X2" s="136"/>
      <c r="Y2" s="136"/>
      <c r="Z2" s="136"/>
      <c r="AA2" s="136"/>
    </row>
    <row r="3" spans="1:27" ht="15.75" customHeight="1">
      <c r="A3" s="437" t="s">
        <v>182</v>
      </c>
      <c r="B3" s="439" t="s">
        <v>250</v>
      </c>
      <c r="C3" s="440"/>
      <c r="D3" s="440"/>
      <c r="E3" s="440"/>
      <c r="F3" s="440"/>
      <c r="G3" s="441"/>
      <c r="H3" s="133"/>
      <c r="I3" s="133"/>
      <c r="J3" s="136"/>
      <c r="K3" s="135"/>
      <c r="L3" s="136"/>
      <c r="M3" s="136"/>
      <c r="N3" s="136"/>
      <c r="O3" s="136"/>
      <c r="P3" s="136"/>
      <c r="Q3" s="136"/>
      <c r="R3" s="136"/>
      <c r="S3" s="136"/>
      <c r="T3" s="136"/>
      <c r="U3" s="136"/>
      <c r="V3" s="136"/>
      <c r="W3" s="136"/>
      <c r="X3" s="136"/>
      <c r="Y3" s="136"/>
      <c r="Z3" s="136"/>
      <c r="AA3" s="136"/>
    </row>
    <row r="4" spans="1:27" ht="15.75" customHeight="1">
      <c r="A4" s="438"/>
      <c r="B4" s="442"/>
      <c r="C4" s="443"/>
      <c r="D4" s="443"/>
      <c r="E4" s="443"/>
      <c r="F4" s="443"/>
      <c r="G4" s="444"/>
      <c r="H4" s="133"/>
      <c r="I4" s="133"/>
      <c r="J4" s="136"/>
      <c r="K4" s="135"/>
      <c r="L4" s="136"/>
      <c r="M4" s="135"/>
      <c r="N4" s="136"/>
      <c r="O4" s="136"/>
      <c r="P4" s="136"/>
      <c r="Q4" s="136"/>
      <c r="R4" s="136"/>
      <c r="S4" s="136"/>
      <c r="T4" s="136"/>
      <c r="U4" s="136"/>
      <c r="V4" s="136"/>
      <c r="W4" s="136"/>
      <c r="X4" s="136"/>
      <c r="Y4" s="136"/>
      <c r="Z4" s="136"/>
      <c r="AA4" s="136"/>
    </row>
    <row r="5" spans="1:27" ht="42" customHeight="1">
      <c r="A5" s="139"/>
      <c r="B5" s="136"/>
      <c r="C5" s="136"/>
      <c r="D5" s="136"/>
      <c r="E5" s="136"/>
      <c r="F5" s="136"/>
      <c r="G5" s="136"/>
      <c r="H5" s="133"/>
      <c r="I5" s="133"/>
      <c r="J5" s="136"/>
      <c r="K5" s="135"/>
      <c r="L5" s="136"/>
      <c r="M5" s="136"/>
      <c r="N5" s="136"/>
      <c r="O5" s="136"/>
      <c r="P5" s="136"/>
      <c r="Q5" s="136"/>
      <c r="R5" s="136"/>
      <c r="S5" s="136"/>
      <c r="T5" s="136"/>
      <c r="U5" s="136"/>
      <c r="V5" s="136"/>
      <c r="W5" s="136"/>
      <c r="X5" s="136"/>
      <c r="Y5" s="136"/>
      <c r="Z5" s="136"/>
      <c r="AA5" s="136"/>
    </row>
    <row r="6" spans="1:27" ht="25.5" customHeight="1">
      <c r="A6" s="140" t="s">
        <v>184</v>
      </c>
      <c r="B6" s="141"/>
      <c r="C6" s="141"/>
      <c r="D6" s="141"/>
      <c r="E6" s="141"/>
      <c r="F6" s="141"/>
      <c r="G6" s="141"/>
      <c r="H6" s="142"/>
      <c r="I6" s="142"/>
      <c r="J6" s="141"/>
      <c r="K6" s="141"/>
      <c r="L6" s="141"/>
      <c r="M6" s="141"/>
      <c r="N6" s="141"/>
      <c r="O6" s="141"/>
      <c r="P6" s="141"/>
      <c r="Q6" s="141"/>
      <c r="R6" s="141"/>
      <c r="S6" s="141"/>
      <c r="T6" s="141"/>
      <c r="U6" s="141"/>
      <c r="V6" s="141"/>
      <c r="W6" s="141"/>
      <c r="X6" s="141"/>
      <c r="Y6" s="141"/>
      <c r="Z6" s="141"/>
      <c r="AA6" s="141"/>
    </row>
    <row r="7" spans="1:27" ht="15.75" customHeight="1">
      <c r="A7" s="143"/>
      <c r="B7" s="143"/>
      <c r="C7" s="445" t="s">
        <v>185</v>
      </c>
      <c r="D7" s="389"/>
      <c r="E7" s="389"/>
      <c r="F7" s="411"/>
      <c r="G7" s="446" t="s">
        <v>186</v>
      </c>
      <c r="H7" s="447"/>
      <c r="I7" s="447"/>
      <c r="J7" s="448"/>
      <c r="K7" s="421" t="s">
        <v>187</v>
      </c>
      <c r="L7" s="422"/>
      <c r="M7" s="422"/>
      <c r="N7" s="423"/>
      <c r="O7" s="8"/>
      <c r="P7" s="8"/>
      <c r="Q7" s="8"/>
      <c r="R7" s="8"/>
      <c r="S7" s="8"/>
      <c r="T7" s="136"/>
      <c r="U7" s="136"/>
      <c r="V7" s="136"/>
      <c r="W7" s="136"/>
      <c r="X7" s="136"/>
      <c r="Y7" s="136"/>
      <c r="Z7" s="136"/>
      <c r="AA7" s="136"/>
    </row>
    <row r="8" spans="1:27" ht="38.25">
      <c r="A8" s="144" t="s">
        <v>188</v>
      </c>
      <c r="B8" s="144" t="s">
        <v>189</v>
      </c>
      <c r="C8" s="145" t="s">
        <v>190</v>
      </c>
      <c r="D8" s="146" t="s">
        <v>191</v>
      </c>
      <c r="E8" s="147" t="s">
        <v>192</v>
      </c>
      <c r="F8" s="148" t="s">
        <v>193</v>
      </c>
      <c r="G8" s="149" t="s">
        <v>194</v>
      </c>
      <c r="H8" s="150" t="s">
        <v>112</v>
      </c>
      <c r="I8" s="150" t="s">
        <v>195</v>
      </c>
      <c r="J8" s="150" t="s">
        <v>80</v>
      </c>
      <c r="K8" s="424"/>
      <c r="L8" s="389"/>
      <c r="M8" s="389"/>
      <c r="N8" s="411"/>
      <c r="O8" s="8"/>
      <c r="P8" s="8"/>
      <c r="Q8" s="8"/>
      <c r="R8" s="8"/>
      <c r="S8" s="8"/>
      <c r="T8" s="136"/>
      <c r="U8" s="136"/>
      <c r="V8" s="136"/>
      <c r="W8" s="136"/>
      <c r="X8" s="136"/>
      <c r="Y8" s="136"/>
      <c r="Z8" s="136"/>
      <c r="AA8" s="136"/>
    </row>
    <row r="9" spans="1:27" ht="96" customHeight="1">
      <c r="A9" s="151" t="s">
        <v>86</v>
      </c>
      <c r="B9" s="152" t="s">
        <v>251</v>
      </c>
      <c r="C9" s="153">
        <f t="shared" ref="C9:C10" si="0">40*5</f>
        <v>200</v>
      </c>
      <c r="D9" s="154" t="s">
        <v>197</v>
      </c>
      <c r="E9" s="155">
        <v>10</v>
      </c>
      <c r="F9" s="156">
        <v>200</v>
      </c>
      <c r="G9" s="157">
        <f t="shared" ref="G9:G12" si="1">+F9</f>
        <v>200</v>
      </c>
      <c r="H9" s="158" t="s">
        <v>197</v>
      </c>
      <c r="I9" s="158">
        <v>220000</v>
      </c>
      <c r="J9" s="190">
        <f>I9*G9</f>
        <v>44000000</v>
      </c>
      <c r="K9" s="425" t="s">
        <v>252</v>
      </c>
      <c r="L9" s="391"/>
      <c r="M9" s="391"/>
      <c r="N9" s="387"/>
      <c r="O9" s="160"/>
      <c r="P9" s="8"/>
      <c r="Q9" s="8"/>
      <c r="R9" s="8"/>
      <c r="S9" s="8"/>
      <c r="T9" s="136"/>
      <c r="U9" s="136"/>
      <c r="V9" s="136"/>
      <c r="W9" s="136"/>
      <c r="X9" s="136"/>
      <c r="Y9" s="136"/>
      <c r="Z9" s="136"/>
      <c r="AA9" s="136"/>
    </row>
    <row r="10" spans="1:27" ht="87" customHeight="1">
      <c r="A10" s="161" t="s">
        <v>199</v>
      </c>
      <c r="B10" s="152" t="s">
        <v>253</v>
      </c>
      <c r="C10" s="153">
        <f t="shared" si="0"/>
        <v>200</v>
      </c>
      <c r="D10" s="154" t="s">
        <v>197</v>
      </c>
      <c r="E10" s="155">
        <v>10</v>
      </c>
      <c r="F10" s="156">
        <v>200</v>
      </c>
      <c r="G10" s="157">
        <f t="shared" si="1"/>
        <v>200</v>
      </c>
      <c r="H10" s="158" t="s">
        <v>197</v>
      </c>
      <c r="I10" s="158">
        <f>70400+29900</f>
        <v>100300</v>
      </c>
      <c r="J10" s="158">
        <f>+I10*F10</f>
        <v>20060000</v>
      </c>
      <c r="K10" s="426" t="s">
        <v>254</v>
      </c>
      <c r="L10" s="391"/>
      <c r="M10" s="391"/>
      <c r="N10" s="387"/>
      <c r="O10" s="160" t="s">
        <v>202</v>
      </c>
      <c r="P10" s="8"/>
      <c r="Q10" s="8"/>
      <c r="R10" s="8"/>
      <c r="S10" s="8"/>
      <c r="T10" s="136"/>
      <c r="U10" s="136"/>
      <c r="V10" s="136"/>
      <c r="W10" s="136"/>
      <c r="X10" s="136"/>
      <c r="Y10" s="136"/>
      <c r="Z10" s="136"/>
      <c r="AA10" s="136"/>
    </row>
    <row r="11" spans="1:27" ht="60" customHeight="1">
      <c r="A11" s="163" t="s">
        <v>203</v>
      </c>
      <c r="B11" s="152" t="s">
        <v>255</v>
      </c>
      <c r="C11" s="153">
        <v>90</v>
      </c>
      <c r="D11" s="154" t="s">
        <v>205</v>
      </c>
      <c r="E11" s="155">
        <v>10</v>
      </c>
      <c r="F11" s="156">
        <f t="shared" ref="F11:F12" si="2">+C11</f>
        <v>90</v>
      </c>
      <c r="G11" s="157">
        <f t="shared" si="1"/>
        <v>90</v>
      </c>
      <c r="H11" s="158" t="s">
        <v>205</v>
      </c>
      <c r="I11" s="162">
        <v>45000</v>
      </c>
      <c r="J11" s="162">
        <f t="shared" ref="J11:J12" si="3">I11*G11</f>
        <v>4050000</v>
      </c>
      <c r="K11" s="426" t="s">
        <v>206</v>
      </c>
      <c r="L11" s="391"/>
      <c r="M11" s="391"/>
      <c r="N11" s="387"/>
      <c r="O11" s="160"/>
      <c r="P11" s="8"/>
      <c r="Q11" s="8"/>
      <c r="R11" s="8"/>
      <c r="S11" s="8"/>
      <c r="T11" s="136"/>
      <c r="U11" s="136"/>
      <c r="V11" s="136"/>
      <c r="W11" s="136"/>
      <c r="X11" s="136"/>
      <c r="Y11" s="136"/>
      <c r="Z11" s="136"/>
      <c r="AA11" s="136"/>
    </row>
    <row r="12" spans="1:27" ht="60" customHeight="1">
      <c r="A12" s="163" t="s">
        <v>256</v>
      </c>
      <c r="B12" s="152" t="s">
        <v>257</v>
      </c>
      <c r="C12" s="153">
        <v>90</v>
      </c>
      <c r="D12" s="154" t="s">
        <v>205</v>
      </c>
      <c r="E12" s="155">
        <v>10</v>
      </c>
      <c r="F12" s="156">
        <f t="shared" si="2"/>
        <v>90</v>
      </c>
      <c r="G12" s="157">
        <f t="shared" si="1"/>
        <v>90</v>
      </c>
      <c r="H12" s="158" t="s">
        <v>205</v>
      </c>
      <c r="I12" s="162">
        <v>7500</v>
      </c>
      <c r="J12" s="162">
        <f t="shared" si="3"/>
        <v>675000</v>
      </c>
      <c r="K12" s="426" t="s">
        <v>206</v>
      </c>
      <c r="L12" s="391"/>
      <c r="M12" s="391"/>
      <c r="N12" s="387"/>
      <c r="O12" s="160"/>
      <c r="P12" s="8"/>
      <c r="Q12" s="8"/>
      <c r="R12" s="8"/>
      <c r="S12" s="8"/>
      <c r="T12" s="136"/>
      <c r="U12" s="136"/>
      <c r="V12" s="136"/>
      <c r="W12" s="136"/>
      <c r="X12" s="136"/>
      <c r="Y12" s="136"/>
      <c r="Z12" s="136"/>
      <c r="AA12" s="136"/>
    </row>
    <row r="13" spans="1:27" ht="23.25" customHeight="1">
      <c r="A13" s="136"/>
      <c r="B13" s="136"/>
      <c r="C13" s="136"/>
      <c r="D13" s="136"/>
      <c r="E13" s="136"/>
      <c r="F13" s="136"/>
      <c r="G13" s="136"/>
      <c r="H13" s="136"/>
      <c r="I13" s="133"/>
      <c r="J13" s="164">
        <f>SUM(J9:J11)</f>
        <v>68110000</v>
      </c>
      <c r="K13" s="427"/>
      <c r="L13" s="428"/>
      <c r="M13" s="428"/>
      <c r="N13" s="428"/>
      <c r="O13" s="8"/>
      <c r="P13" s="8"/>
      <c r="Q13" s="8"/>
      <c r="R13" s="8"/>
      <c r="S13" s="8"/>
      <c r="T13" s="136"/>
      <c r="U13" s="136"/>
      <c r="V13" s="136"/>
      <c r="W13" s="136"/>
      <c r="X13" s="136"/>
      <c r="Y13" s="136"/>
      <c r="Z13" s="136"/>
      <c r="AA13" s="136"/>
    </row>
    <row r="14" spans="1:27" ht="24.75" customHeight="1">
      <c r="A14" s="165" t="s">
        <v>207</v>
      </c>
      <c r="B14" s="166"/>
      <c r="C14" s="166"/>
      <c r="D14" s="166"/>
      <c r="E14" s="166"/>
      <c r="F14" s="166"/>
      <c r="G14" s="166"/>
      <c r="H14" s="167"/>
      <c r="I14" s="167"/>
      <c r="J14" s="166"/>
      <c r="K14" s="166"/>
      <c r="L14" s="166"/>
      <c r="M14" s="166"/>
      <c r="N14" s="166"/>
      <c r="O14" s="168"/>
      <c r="P14" s="166"/>
      <c r="Q14" s="166"/>
      <c r="R14" s="166"/>
      <c r="S14" s="166"/>
      <c r="T14" s="166"/>
      <c r="U14" s="166"/>
      <c r="V14" s="166"/>
      <c r="W14" s="166"/>
      <c r="X14" s="166"/>
      <c r="Y14" s="166"/>
      <c r="Z14" s="166"/>
      <c r="AA14" s="166"/>
    </row>
    <row r="15" spans="1:27" ht="15.75" customHeight="1">
      <c r="A15" s="136"/>
      <c r="B15" s="136"/>
      <c r="C15" s="136"/>
      <c r="D15" s="136"/>
      <c r="E15" s="136"/>
      <c r="F15" s="136"/>
      <c r="G15" s="429" t="s">
        <v>208</v>
      </c>
      <c r="H15" s="430"/>
      <c r="I15" s="431"/>
      <c r="J15" s="136"/>
      <c r="K15" s="136"/>
      <c r="L15" s="136"/>
      <c r="M15" s="136"/>
      <c r="N15" s="136"/>
      <c r="O15" s="136"/>
      <c r="P15" s="136"/>
      <c r="Q15" s="136"/>
      <c r="R15" s="136"/>
      <c r="S15" s="136"/>
      <c r="T15" s="136"/>
      <c r="U15" s="136"/>
      <c r="V15" s="136"/>
      <c r="W15" s="136"/>
      <c r="X15" s="136"/>
      <c r="Y15" s="136"/>
      <c r="Z15" s="136"/>
      <c r="AA15" s="136"/>
    </row>
    <row r="16" spans="1:27" ht="40.5" customHeight="1">
      <c r="A16" s="144" t="s">
        <v>188</v>
      </c>
      <c r="B16" s="144" t="s">
        <v>209</v>
      </c>
      <c r="C16" s="169" t="s">
        <v>210</v>
      </c>
      <c r="D16" s="144" t="s">
        <v>205</v>
      </c>
      <c r="E16" s="432" t="s">
        <v>211</v>
      </c>
      <c r="F16" s="423"/>
      <c r="G16" s="149" t="s">
        <v>212</v>
      </c>
      <c r="H16" s="149" t="s">
        <v>195</v>
      </c>
      <c r="I16" s="149" t="s">
        <v>80</v>
      </c>
      <c r="J16" s="136"/>
      <c r="K16" s="136"/>
      <c r="L16" s="136"/>
      <c r="M16" s="136"/>
      <c r="N16" s="136"/>
      <c r="O16" s="136"/>
      <c r="P16" s="136"/>
      <c r="Q16" s="136"/>
      <c r="R16" s="136"/>
      <c r="S16" s="136"/>
      <c r="T16" s="136"/>
      <c r="U16" s="136"/>
      <c r="V16" s="136"/>
      <c r="W16" s="136"/>
      <c r="X16" s="136"/>
      <c r="Y16" s="136"/>
      <c r="Z16" s="136"/>
      <c r="AA16" s="136"/>
    </row>
    <row r="17" spans="1:27" ht="40.5" customHeight="1">
      <c r="A17" s="191"/>
      <c r="B17" s="152" t="s">
        <v>258</v>
      </c>
      <c r="C17" s="192">
        <v>2</v>
      </c>
      <c r="D17" s="154" t="s">
        <v>215</v>
      </c>
      <c r="E17" s="416" t="s">
        <v>259</v>
      </c>
      <c r="F17" s="387"/>
      <c r="G17" s="193">
        <f t="shared" ref="G17:G22" si="4">+C17</f>
        <v>2</v>
      </c>
      <c r="H17" s="158">
        <f>1000000*4</f>
        <v>4000000</v>
      </c>
      <c r="I17" s="194">
        <f>+H17*G17</f>
        <v>8000000</v>
      </c>
      <c r="J17" s="136"/>
      <c r="K17" s="136"/>
      <c r="L17" s="136"/>
      <c r="M17" s="136"/>
      <c r="N17" s="136"/>
      <c r="O17" s="136"/>
      <c r="P17" s="136"/>
      <c r="Q17" s="136"/>
      <c r="R17" s="136"/>
      <c r="S17" s="136"/>
      <c r="T17" s="136"/>
      <c r="U17" s="136"/>
      <c r="V17" s="136"/>
      <c r="W17" s="136"/>
      <c r="X17" s="136"/>
      <c r="Y17" s="136"/>
      <c r="Z17" s="136"/>
      <c r="AA17" s="136"/>
    </row>
    <row r="18" spans="1:27" ht="36" customHeight="1">
      <c r="A18" s="415" t="s">
        <v>213</v>
      </c>
      <c r="B18" s="152" t="s">
        <v>214</v>
      </c>
      <c r="C18" s="153">
        <v>2</v>
      </c>
      <c r="D18" s="153" t="s">
        <v>215</v>
      </c>
      <c r="E18" s="416" t="s">
        <v>216</v>
      </c>
      <c r="F18" s="387"/>
      <c r="G18" s="157">
        <f t="shared" si="4"/>
        <v>2</v>
      </c>
      <c r="H18" s="170">
        <v>2500000</v>
      </c>
      <c r="I18" s="170">
        <f t="shared" ref="I18:I25" si="5">H18*G18</f>
        <v>5000000</v>
      </c>
      <c r="J18" s="136"/>
      <c r="K18" s="136"/>
      <c r="L18" s="136"/>
      <c r="M18" s="136"/>
      <c r="N18" s="136"/>
      <c r="O18" s="136"/>
      <c r="P18" s="136"/>
      <c r="Q18" s="136"/>
      <c r="R18" s="136"/>
      <c r="S18" s="136"/>
      <c r="T18" s="136"/>
      <c r="U18" s="136"/>
      <c r="V18" s="136"/>
      <c r="W18" s="136"/>
      <c r="X18" s="136"/>
      <c r="Y18" s="136"/>
      <c r="Z18" s="136"/>
      <c r="AA18" s="136"/>
    </row>
    <row r="19" spans="1:27" ht="40.5" customHeight="1">
      <c r="A19" s="394"/>
      <c r="B19" s="152" t="s">
        <v>217</v>
      </c>
      <c r="C19" s="153">
        <v>2</v>
      </c>
      <c r="D19" s="153" t="s">
        <v>215</v>
      </c>
      <c r="E19" s="416" t="s">
        <v>216</v>
      </c>
      <c r="F19" s="387"/>
      <c r="G19" s="157">
        <f t="shared" si="4"/>
        <v>2</v>
      </c>
      <c r="H19" s="170">
        <v>2500000</v>
      </c>
      <c r="I19" s="170">
        <f t="shared" si="5"/>
        <v>5000000</v>
      </c>
      <c r="J19" s="136"/>
      <c r="K19" s="135"/>
      <c r="L19" s="136"/>
      <c r="M19" s="136"/>
      <c r="N19" s="136"/>
      <c r="O19" s="136"/>
      <c r="P19" s="136"/>
      <c r="Q19" s="136"/>
      <c r="R19" s="136"/>
      <c r="S19" s="136"/>
      <c r="T19" s="136"/>
      <c r="U19" s="136"/>
      <c r="V19" s="136"/>
      <c r="W19" s="136"/>
      <c r="X19" s="136"/>
      <c r="Y19" s="136"/>
      <c r="Z19" s="136"/>
      <c r="AA19" s="136"/>
    </row>
    <row r="20" spans="1:27" ht="40.5" customHeight="1">
      <c r="A20" s="394"/>
      <c r="B20" s="152" t="s">
        <v>218</v>
      </c>
      <c r="C20" s="153">
        <v>2</v>
      </c>
      <c r="D20" s="153" t="s">
        <v>215</v>
      </c>
      <c r="E20" s="416" t="s">
        <v>216</v>
      </c>
      <c r="F20" s="387"/>
      <c r="G20" s="157">
        <f t="shared" si="4"/>
        <v>2</v>
      </c>
      <c r="H20" s="170">
        <v>2500000</v>
      </c>
      <c r="I20" s="170">
        <f t="shared" si="5"/>
        <v>5000000</v>
      </c>
      <c r="J20" s="136"/>
      <c r="K20" s="135"/>
      <c r="L20" s="136"/>
      <c r="M20" s="136"/>
      <c r="N20" s="136"/>
      <c r="O20" s="136"/>
      <c r="P20" s="136"/>
      <c r="Q20" s="136"/>
      <c r="R20" s="136"/>
      <c r="S20" s="136"/>
      <c r="T20" s="136"/>
      <c r="U20" s="136"/>
      <c r="V20" s="136"/>
      <c r="W20" s="136"/>
      <c r="X20" s="136"/>
      <c r="Y20" s="136"/>
      <c r="Z20" s="136"/>
      <c r="AA20" s="136"/>
    </row>
    <row r="21" spans="1:27" ht="40.5" customHeight="1">
      <c r="A21" s="394"/>
      <c r="B21" s="152" t="s">
        <v>219</v>
      </c>
      <c r="C21" s="153">
        <v>2</v>
      </c>
      <c r="D21" s="153" t="s">
        <v>215</v>
      </c>
      <c r="E21" s="416" t="s">
        <v>216</v>
      </c>
      <c r="F21" s="387"/>
      <c r="G21" s="157">
        <f t="shared" si="4"/>
        <v>2</v>
      </c>
      <c r="H21" s="170">
        <v>2500000</v>
      </c>
      <c r="I21" s="170">
        <f t="shared" si="5"/>
        <v>5000000</v>
      </c>
      <c r="J21" s="136"/>
      <c r="K21" s="135"/>
      <c r="L21" s="136"/>
      <c r="M21" s="136"/>
      <c r="N21" s="136"/>
      <c r="O21" s="136"/>
      <c r="P21" s="136"/>
      <c r="Q21" s="136"/>
      <c r="R21" s="136"/>
      <c r="S21" s="136"/>
      <c r="T21" s="136"/>
      <c r="U21" s="136"/>
      <c r="V21" s="136"/>
      <c r="W21" s="136"/>
      <c r="X21" s="136"/>
      <c r="Y21" s="136"/>
      <c r="Z21" s="136"/>
      <c r="AA21" s="136"/>
    </row>
    <row r="22" spans="1:27" ht="40.5" customHeight="1">
      <c r="A22" s="394"/>
      <c r="B22" s="152" t="s">
        <v>220</v>
      </c>
      <c r="C22" s="153">
        <v>2</v>
      </c>
      <c r="D22" s="153" t="s">
        <v>215</v>
      </c>
      <c r="E22" s="416" t="s">
        <v>216</v>
      </c>
      <c r="F22" s="387"/>
      <c r="G22" s="157">
        <f t="shared" si="4"/>
        <v>2</v>
      </c>
      <c r="H22" s="170">
        <v>2500000</v>
      </c>
      <c r="I22" s="170">
        <f t="shared" si="5"/>
        <v>5000000</v>
      </c>
      <c r="J22" s="136"/>
      <c r="K22" s="135"/>
      <c r="L22" s="136"/>
      <c r="M22" s="136"/>
      <c r="N22" s="136"/>
      <c r="O22" s="136"/>
      <c r="P22" s="136"/>
      <c r="Q22" s="136"/>
      <c r="R22" s="136"/>
      <c r="S22" s="136"/>
      <c r="T22" s="136"/>
      <c r="U22" s="136"/>
      <c r="V22" s="136"/>
      <c r="W22" s="136"/>
      <c r="X22" s="136"/>
      <c r="Y22" s="136"/>
      <c r="Z22" s="136"/>
      <c r="AA22" s="136"/>
    </row>
    <row r="23" spans="1:27" ht="51.75" customHeight="1">
      <c r="A23" s="418" t="s">
        <v>221</v>
      </c>
      <c r="B23" s="152" t="s">
        <v>222</v>
      </c>
      <c r="C23" s="153">
        <v>7</v>
      </c>
      <c r="D23" s="153" t="s">
        <v>205</v>
      </c>
      <c r="E23" s="419" t="s">
        <v>260</v>
      </c>
      <c r="F23" s="387"/>
      <c r="G23" s="157">
        <v>14</v>
      </c>
      <c r="H23" s="170">
        <v>30000</v>
      </c>
      <c r="I23" s="170">
        <f t="shared" si="5"/>
        <v>420000</v>
      </c>
      <c r="J23" s="160"/>
      <c r="K23" s="136"/>
      <c r="L23" s="136"/>
      <c r="M23" s="136"/>
      <c r="N23" s="136"/>
      <c r="O23" s="136"/>
      <c r="P23" s="136"/>
      <c r="Q23" s="136"/>
      <c r="R23" s="136"/>
      <c r="S23" s="136"/>
      <c r="T23" s="136"/>
      <c r="U23" s="136"/>
      <c r="V23" s="136"/>
      <c r="W23" s="136"/>
      <c r="X23" s="136"/>
      <c r="Y23" s="136"/>
      <c r="Z23" s="136"/>
      <c r="AA23" s="136"/>
    </row>
    <row r="24" spans="1:27" ht="36" customHeight="1">
      <c r="A24" s="395"/>
      <c r="B24" s="152" t="s">
        <v>224</v>
      </c>
      <c r="C24" s="153">
        <v>7</v>
      </c>
      <c r="D24" s="153" t="s">
        <v>205</v>
      </c>
      <c r="E24" s="419" t="s">
        <v>261</v>
      </c>
      <c r="F24" s="387"/>
      <c r="G24" s="157">
        <v>7</v>
      </c>
      <c r="H24" s="170">
        <v>22900</v>
      </c>
      <c r="I24" s="170">
        <f t="shared" si="5"/>
        <v>160300</v>
      </c>
      <c r="J24" s="160"/>
      <c r="K24" s="136"/>
      <c r="L24" s="136"/>
      <c r="M24" s="136"/>
      <c r="N24" s="136"/>
      <c r="O24" s="136"/>
      <c r="P24" s="136"/>
      <c r="Q24" s="136"/>
      <c r="R24" s="136"/>
      <c r="S24" s="136"/>
      <c r="T24" s="136"/>
      <c r="U24" s="136"/>
      <c r="V24" s="136"/>
      <c r="W24" s="136"/>
      <c r="X24" s="136"/>
      <c r="Y24" s="136"/>
      <c r="Z24" s="136"/>
      <c r="AA24" s="136"/>
    </row>
    <row r="25" spans="1:27" ht="37.5" customHeight="1">
      <c r="A25" s="171" t="s">
        <v>226</v>
      </c>
      <c r="B25" s="172" t="s">
        <v>227</v>
      </c>
      <c r="C25" s="173">
        <v>100</v>
      </c>
      <c r="D25" s="173" t="s">
        <v>228</v>
      </c>
      <c r="E25" s="419" t="s">
        <v>229</v>
      </c>
      <c r="F25" s="387"/>
      <c r="G25" s="157">
        <f>C25</f>
        <v>100</v>
      </c>
      <c r="H25" s="170">
        <v>10000</v>
      </c>
      <c r="I25" s="170">
        <f t="shared" si="5"/>
        <v>1000000</v>
      </c>
      <c r="J25" s="160"/>
      <c r="K25" s="136"/>
      <c r="L25" s="136"/>
      <c r="M25" s="136"/>
      <c r="N25" s="136"/>
      <c r="O25" s="136"/>
      <c r="P25" s="136"/>
      <c r="Q25" s="136"/>
      <c r="R25" s="136"/>
      <c r="S25" s="136"/>
      <c r="T25" s="136"/>
      <c r="U25" s="136"/>
      <c r="V25" s="136"/>
      <c r="W25" s="136"/>
      <c r="X25" s="136"/>
      <c r="Y25" s="136"/>
      <c r="Z25" s="136"/>
      <c r="AA25" s="136"/>
    </row>
    <row r="26" spans="1:27" ht="66.75" customHeight="1">
      <c r="A26" s="174"/>
      <c r="B26" s="174"/>
      <c r="C26" s="175"/>
      <c r="D26" s="175"/>
      <c r="E26" s="174"/>
      <c r="F26" s="5"/>
      <c r="G26" s="176"/>
      <c r="H26" s="177"/>
      <c r="I26" s="178">
        <f>SUM(I17:I25)</f>
        <v>34580300</v>
      </c>
      <c r="J26" s="136"/>
      <c r="K26" s="136"/>
      <c r="L26" s="136"/>
      <c r="M26" s="136"/>
      <c r="N26" s="136"/>
      <c r="O26" s="136"/>
      <c r="P26" s="136"/>
      <c r="Q26" s="136"/>
      <c r="R26" s="136"/>
      <c r="S26" s="136"/>
      <c r="T26" s="136"/>
      <c r="U26" s="136"/>
      <c r="V26" s="136"/>
      <c r="W26" s="136"/>
      <c r="X26" s="136"/>
      <c r="Y26" s="136"/>
      <c r="Z26" s="136"/>
      <c r="AA26" s="136"/>
    </row>
    <row r="27" spans="1:27" ht="15.75" customHeight="1">
      <c r="A27" s="179"/>
      <c r="B27" s="136"/>
      <c r="C27" s="136"/>
      <c r="D27" s="136"/>
      <c r="E27" s="136"/>
      <c r="F27" s="136"/>
      <c r="G27" s="136"/>
      <c r="H27" s="133"/>
      <c r="I27" s="133"/>
      <c r="J27" s="136"/>
      <c r="K27" s="136"/>
      <c r="L27" s="136"/>
      <c r="M27" s="136"/>
      <c r="N27" s="136"/>
      <c r="O27" s="136"/>
      <c r="P27" s="136"/>
      <c r="Q27" s="136"/>
      <c r="R27" s="136"/>
      <c r="S27" s="136"/>
      <c r="T27" s="136"/>
      <c r="U27" s="136"/>
      <c r="V27" s="136"/>
      <c r="W27" s="136"/>
      <c r="X27" s="136"/>
      <c r="Y27" s="136"/>
      <c r="Z27" s="136"/>
      <c r="AA27" s="136"/>
    </row>
    <row r="28" spans="1:27" ht="15.75" customHeight="1">
      <c r="A28" s="179"/>
      <c r="B28" s="136"/>
      <c r="C28" s="136"/>
      <c r="D28" s="136"/>
      <c r="E28" s="136"/>
      <c r="F28" s="136"/>
      <c r="G28" s="136"/>
      <c r="H28" s="133"/>
      <c r="I28" s="133"/>
      <c r="J28" s="136"/>
      <c r="K28" s="136"/>
      <c r="L28" s="136"/>
      <c r="M28" s="136"/>
      <c r="N28" s="136"/>
      <c r="O28" s="136"/>
      <c r="P28" s="136"/>
      <c r="Q28" s="136"/>
      <c r="R28" s="136"/>
      <c r="S28" s="136"/>
      <c r="T28" s="136"/>
      <c r="U28" s="136"/>
      <c r="V28" s="136"/>
      <c r="W28" s="136"/>
      <c r="X28" s="136"/>
      <c r="Y28" s="136"/>
      <c r="Z28" s="136"/>
      <c r="AA28" s="136"/>
    </row>
    <row r="29" spans="1:27" ht="15.75" customHeight="1">
      <c r="A29" s="420" t="s">
        <v>230</v>
      </c>
      <c r="B29" s="391"/>
      <c r="C29" s="391"/>
      <c r="D29" s="391"/>
      <c r="E29" s="391"/>
      <c r="F29" s="391"/>
      <c r="G29" s="391"/>
      <c r="H29" s="391"/>
      <c r="I29" s="387"/>
      <c r="J29" s="136"/>
      <c r="K29" s="136"/>
      <c r="L29" s="136"/>
      <c r="M29" s="136"/>
      <c r="N29" s="136"/>
      <c r="O29" s="136"/>
      <c r="P29" s="136"/>
      <c r="Q29" s="136"/>
      <c r="R29" s="136"/>
      <c r="S29" s="136"/>
      <c r="T29" s="136"/>
      <c r="U29" s="136"/>
      <c r="V29" s="136"/>
      <c r="W29" s="136"/>
      <c r="X29" s="136"/>
      <c r="Y29" s="136"/>
      <c r="Z29" s="136"/>
      <c r="AA29" s="136"/>
    </row>
    <row r="30" spans="1:27" ht="49.5" customHeight="1">
      <c r="A30" s="144" t="s">
        <v>188</v>
      </c>
      <c r="B30" s="144" t="s">
        <v>209</v>
      </c>
      <c r="C30" s="144" t="s">
        <v>210</v>
      </c>
      <c r="D30" s="146" t="s">
        <v>112</v>
      </c>
      <c r="E30" s="417" t="s">
        <v>231</v>
      </c>
      <c r="F30" s="387"/>
      <c r="G30" s="149" t="s">
        <v>212</v>
      </c>
      <c r="H30" s="149" t="s">
        <v>195</v>
      </c>
      <c r="I30" s="149" t="s">
        <v>80</v>
      </c>
      <c r="J30" s="136"/>
      <c r="K30" s="136"/>
      <c r="L30" s="136"/>
      <c r="M30" s="136"/>
      <c r="N30" s="136"/>
      <c r="O30" s="136"/>
      <c r="P30" s="136"/>
      <c r="Q30" s="136"/>
      <c r="R30" s="136"/>
      <c r="S30" s="136"/>
      <c r="T30" s="136"/>
      <c r="U30" s="136"/>
      <c r="V30" s="136"/>
      <c r="W30" s="136"/>
      <c r="X30" s="136"/>
      <c r="Y30" s="136"/>
      <c r="Z30" s="136"/>
      <c r="AA30" s="136"/>
    </row>
    <row r="31" spans="1:27" ht="102.75" customHeight="1">
      <c r="A31" s="180" t="s">
        <v>262</v>
      </c>
      <c r="B31" s="180" t="s">
        <v>233</v>
      </c>
      <c r="C31" s="154">
        <v>10</v>
      </c>
      <c r="D31" s="154" t="s">
        <v>234</v>
      </c>
      <c r="E31" s="413" t="s">
        <v>235</v>
      </c>
      <c r="F31" s="387"/>
      <c r="G31" s="181">
        <f t="shared" ref="G31:G35" si="6">C31</f>
        <v>10</v>
      </c>
      <c r="H31" s="182">
        <v>897330</v>
      </c>
      <c r="I31" s="182">
        <f t="shared" ref="I31:I36" si="7">H31*G31</f>
        <v>8973300</v>
      </c>
      <c r="J31" s="8"/>
      <c r="K31" s="136"/>
      <c r="L31" s="136"/>
      <c r="M31" s="136"/>
      <c r="N31" s="136"/>
      <c r="O31" s="136"/>
      <c r="P31" s="136"/>
      <c r="Q31" s="136"/>
      <c r="R31" s="136"/>
      <c r="S31" s="136"/>
      <c r="T31" s="136"/>
      <c r="U31" s="136"/>
      <c r="V31" s="136"/>
      <c r="W31" s="136"/>
      <c r="X31" s="136"/>
      <c r="Y31" s="136"/>
      <c r="Z31" s="136"/>
      <c r="AA31" s="136"/>
    </row>
    <row r="32" spans="1:27" ht="67.5" customHeight="1">
      <c r="A32" s="152" t="s">
        <v>263</v>
      </c>
      <c r="B32" s="180" t="s">
        <v>264</v>
      </c>
      <c r="C32" s="154">
        <f t="shared" ref="C32:C36" si="8">10*5</f>
        <v>50</v>
      </c>
      <c r="D32" s="154" t="s">
        <v>234</v>
      </c>
      <c r="E32" s="413" t="s">
        <v>265</v>
      </c>
      <c r="F32" s="387"/>
      <c r="G32" s="181">
        <f t="shared" si="6"/>
        <v>50</v>
      </c>
      <c r="H32" s="182">
        <v>40000</v>
      </c>
      <c r="I32" s="182">
        <f t="shared" si="7"/>
        <v>2000000</v>
      </c>
      <c r="J32" s="136"/>
      <c r="K32" s="135"/>
      <c r="L32" s="136"/>
      <c r="M32" s="136"/>
      <c r="N32" s="136"/>
      <c r="O32" s="136"/>
      <c r="P32" s="136"/>
      <c r="Q32" s="136"/>
      <c r="R32" s="136"/>
      <c r="S32" s="136"/>
      <c r="T32" s="136"/>
      <c r="U32" s="136"/>
      <c r="V32" s="136"/>
      <c r="W32" s="136"/>
      <c r="X32" s="136"/>
      <c r="Y32" s="136"/>
      <c r="Z32" s="136"/>
      <c r="AA32" s="136"/>
    </row>
    <row r="33" spans="1:27" ht="63.75" customHeight="1">
      <c r="A33" s="152" t="s">
        <v>266</v>
      </c>
      <c r="B33" s="180" t="s">
        <v>264</v>
      </c>
      <c r="C33" s="154">
        <f t="shared" si="8"/>
        <v>50</v>
      </c>
      <c r="D33" s="154" t="s">
        <v>234</v>
      </c>
      <c r="E33" s="413" t="s">
        <v>267</v>
      </c>
      <c r="F33" s="387"/>
      <c r="G33" s="181">
        <f t="shared" si="6"/>
        <v>50</v>
      </c>
      <c r="H33" s="182">
        <v>18000</v>
      </c>
      <c r="I33" s="182">
        <f t="shared" si="7"/>
        <v>900000</v>
      </c>
      <c r="J33" s="8"/>
      <c r="K33" s="136"/>
      <c r="L33" s="136"/>
      <c r="M33" s="136"/>
      <c r="N33" s="136"/>
      <c r="O33" s="136"/>
      <c r="P33" s="136"/>
      <c r="Q33" s="136"/>
      <c r="R33" s="136"/>
      <c r="S33" s="136"/>
      <c r="T33" s="136"/>
      <c r="U33" s="136"/>
      <c r="V33" s="136"/>
      <c r="W33" s="136"/>
      <c r="X33" s="136"/>
      <c r="Y33" s="136"/>
      <c r="Z33" s="136"/>
      <c r="AA33" s="136"/>
    </row>
    <row r="34" spans="1:27" ht="63.75" customHeight="1">
      <c r="A34" s="152" t="s">
        <v>268</v>
      </c>
      <c r="B34" s="180" t="s">
        <v>264</v>
      </c>
      <c r="C34" s="154">
        <f t="shared" si="8"/>
        <v>50</v>
      </c>
      <c r="D34" s="154" t="s">
        <v>234</v>
      </c>
      <c r="E34" s="413" t="s">
        <v>269</v>
      </c>
      <c r="F34" s="387"/>
      <c r="G34" s="181">
        <f t="shared" si="6"/>
        <v>50</v>
      </c>
      <c r="H34" s="182">
        <v>90000</v>
      </c>
      <c r="I34" s="182">
        <f t="shared" si="7"/>
        <v>4500000</v>
      </c>
      <c r="J34" s="160"/>
      <c r="K34" s="136"/>
      <c r="L34" s="136"/>
      <c r="M34" s="136"/>
      <c r="N34" s="136"/>
      <c r="O34" s="136"/>
      <c r="P34" s="136"/>
      <c r="Q34" s="136"/>
      <c r="R34" s="136"/>
      <c r="S34" s="136"/>
      <c r="T34" s="136"/>
      <c r="U34" s="136"/>
      <c r="V34" s="136"/>
      <c r="W34" s="136"/>
      <c r="X34" s="136"/>
      <c r="Y34" s="136"/>
      <c r="Z34" s="136"/>
      <c r="AA34" s="136"/>
    </row>
    <row r="35" spans="1:27" ht="63.75" customHeight="1">
      <c r="A35" s="152" t="s">
        <v>243</v>
      </c>
      <c r="B35" s="180" t="s">
        <v>264</v>
      </c>
      <c r="C35" s="154">
        <f t="shared" si="8"/>
        <v>50</v>
      </c>
      <c r="D35" s="154" t="s">
        <v>234</v>
      </c>
      <c r="E35" s="413" t="s">
        <v>270</v>
      </c>
      <c r="F35" s="387"/>
      <c r="G35" s="181">
        <f t="shared" si="6"/>
        <v>50</v>
      </c>
      <c r="H35" s="182">
        <v>80000</v>
      </c>
      <c r="I35" s="182">
        <f t="shared" si="7"/>
        <v>4000000</v>
      </c>
      <c r="J35" s="160"/>
      <c r="K35" s="136"/>
      <c r="L35" s="136"/>
      <c r="M35" s="136"/>
      <c r="N35" s="136"/>
      <c r="O35" s="136"/>
      <c r="P35" s="136"/>
      <c r="Q35" s="136"/>
      <c r="R35" s="136"/>
      <c r="S35" s="136"/>
      <c r="T35" s="136"/>
      <c r="U35" s="136"/>
      <c r="V35" s="136"/>
      <c r="W35" s="136"/>
      <c r="X35" s="136"/>
      <c r="Y35" s="136"/>
      <c r="Z35" s="136"/>
      <c r="AA35" s="136"/>
    </row>
    <row r="36" spans="1:27" ht="68.25" customHeight="1">
      <c r="A36" s="163" t="s">
        <v>245</v>
      </c>
      <c r="B36" s="180" t="s">
        <v>246</v>
      </c>
      <c r="C36" s="154">
        <f t="shared" si="8"/>
        <v>50</v>
      </c>
      <c r="D36" s="154" t="s">
        <v>247</v>
      </c>
      <c r="E36" s="413" t="s">
        <v>271</v>
      </c>
      <c r="F36" s="387"/>
      <c r="G36" s="181">
        <v>50</v>
      </c>
      <c r="H36" s="182">
        <f>110000+30000+25000</f>
        <v>165000</v>
      </c>
      <c r="I36" s="182">
        <f t="shared" si="7"/>
        <v>8250000</v>
      </c>
      <c r="J36" s="136"/>
      <c r="K36" s="135"/>
      <c r="L36" s="136"/>
      <c r="M36" s="136"/>
      <c r="N36" s="136"/>
      <c r="O36" s="136"/>
      <c r="P36" s="136"/>
      <c r="Q36" s="136"/>
      <c r="R36" s="136"/>
      <c r="S36" s="136"/>
      <c r="T36" s="136"/>
      <c r="U36" s="136"/>
      <c r="V36" s="136"/>
      <c r="W36" s="136"/>
      <c r="X36" s="136"/>
      <c r="Y36" s="136"/>
      <c r="Z36" s="136"/>
      <c r="AA36" s="136"/>
    </row>
    <row r="37" spans="1:27" ht="15.75" customHeight="1">
      <c r="A37" s="179"/>
      <c r="B37" s="136"/>
      <c r="C37" s="136"/>
      <c r="D37" s="136"/>
      <c r="E37" s="136"/>
      <c r="F37" s="136"/>
      <c r="G37" s="136"/>
      <c r="H37" s="133"/>
      <c r="I37" s="178">
        <f>SUM(I31:I36)</f>
        <v>28623300</v>
      </c>
      <c r="J37" s="136"/>
      <c r="K37" s="136"/>
      <c r="L37" s="136"/>
      <c r="M37" s="136"/>
      <c r="N37" s="136"/>
      <c r="O37" s="136"/>
      <c r="P37" s="136"/>
      <c r="Q37" s="136"/>
      <c r="R37" s="136"/>
      <c r="S37" s="136"/>
      <c r="T37" s="136"/>
      <c r="U37" s="136"/>
      <c r="V37" s="136"/>
      <c r="W37" s="136"/>
      <c r="X37" s="136"/>
      <c r="Y37" s="136"/>
      <c r="Z37" s="136"/>
      <c r="AA37" s="136"/>
    </row>
    <row r="38" spans="1:27" ht="15.75" customHeight="1">
      <c r="A38" s="136"/>
      <c r="B38" s="136"/>
      <c r="C38" s="136"/>
      <c r="D38" s="136"/>
      <c r="E38" s="136"/>
      <c r="F38" s="136"/>
      <c r="G38" s="136"/>
      <c r="H38" s="133"/>
      <c r="I38" s="133"/>
      <c r="J38" s="136"/>
      <c r="K38" s="136"/>
      <c r="L38" s="136"/>
      <c r="M38" s="136"/>
      <c r="N38" s="136"/>
      <c r="O38" s="136"/>
      <c r="P38" s="136"/>
      <c r="Q38" s="136"/>
      <c r="R38" s="136"/>
      <c r="S38" s="136"/>
      <c r="T38" s="136"/>
      <c r="U38" s="136"/>
      <c r="V38" s="136"/>
      <c r="W38" s="136"/>
      <c r="X38" s="136"/>
      <c r="Y38" s="136"/>
      <c r="Z38" s="136"/>
      <c r="AA38" s="136"/>
    </row>
    <row r="39" spans="1:27" ht="15.75" customHeight="1">
      <c r="A39" s="136"/>
      <c r="B39" s="136"/>
      <c r="C39" s="136"/>
      <c r="D39" s="136"/>
      <c r="E39" s="136"/>
      <c r="F39" s="136"/>
      <c r="G39" s="136"/>
      <c r="H39" s="133"/>
      <c r="I39" s="133"/>
      <c r="J39" s="136"/>
      <c r="K39" s="136"/>
      <c r="L39" s="136"/>
      <c r="M39" s="136"/>
      <c r="N39" s="136"/>
      <c r="O39" s="136"/>
      <c r="P39" s="136"/>
      <c r="Q39" s="136"/>
      <c r="R39" s="136"/>
      <c r="S39" s="136"/>
      <c r="T39" s="136"/>
      <c r="U39" s="136"/>
      <c r="V39" s="136"/>
      <c r="W39" s="136"/>
      <c r="X39" s="136"/>
      <c r="Y39" s="136"/>
      <c r="Z39" s="136"/>
      <c r="AA39" s="136"/>
    </row>
    <row r="40" spans="1:27" ht="15.75" customHeight="1">
      <c r="A40" s="136"/>
      <c r="B40" s="136"/>
      <c r="C40" s="136"/>
      <c r="D40" s="136"/>
      <c r="E40" s="136"/>
      <c r="F40" s="136"/>
      <c r="G40" s="136"/>
      <c r="H40" s="414" t="s">
        <v>175</v>
      </c>
      <c r="I40" s="387"/>
      <c r="J40" s="195">
        <f>I26+J13+I37</f>
        <v>131313600</v>
      </c>
      <c r="K40" s="184"/>
      <c r="L40" s="136"/>
      <c r="M40" s="136"/>
      <c r="N40" s="136"/>
      <c r="O40" s="136"/>
      <c r="P40" s="136"/>
      <c r="Q40" s="136"/>
      <c r="R40" s="136"/>
      <c r="S40" s="136"/>
      <c r="T40" s="136"/>
      <c r="U40" s="136"/>
      <c r="V40" s="136"/>
      <c r="W40" s="136"/>
      <c r="X40" s="136"/>
      <c r="Y40" s="136"/>
      <c r="Z40" s="136"/>
      <c r="AA40" s="136"/>
    </row>
    <row r="41" spans="1:27" ht="15.75" customHeight="1">
      <c r="A41" s="136"/>
      <c r="B41" s="136"/>
      <c r="C41" s="136"/>
      <c r="D41" s="136"/>
      <c r="E41" s="136"/>
      <c r="F41" s="136"/>
      <c r="G41" s="136"/>
      <c r="H41" s="133"/>
      <c r="I41" s="133"/>
      <c r="J41" s="136"/>
      <c r="K41" s="136"/>
      <c r="L41" s="136"/>
      <c r="M41" s="136"/>
      <c r="N41" s="136"/>
      <c r="O41" s="136"/>
      <c r="P41" s="136"/>
      <c r="Q41" s="136"/>
      <c r="R41" s="136"/>
      <c r="S41" s="136"/>
      <c r="T41" s="136"/>
      <c r="U41" s="136"/>
      <c r="V41" s="136"/>
      <c r="W41" s="136"/>
      <c r="X41" s="136"/>
      <c r="Y41" s="136"/>
      <c r="Z41" s="136"/>
      <c r="AA41" s="136"/>
    </row>
    <row r="42" spans="1:27" ht="15.75" customHeight="1">
      <c r="A42" s="136"/>
      <c r="B42" s="136"/>
      <c r="C42" s="136"/>
      <c r="D42" s="136"/>
      <c r="E42" s="136"/>
      <c r="F42" s="136"/>
      <c r="G42" s="136"/>
      <c r="H42" s="133"/>
      <c r="I42" s="185" t="s">
        <v>205</v>
      </c>
      <c r="J42" s="186">
        <v>90</v>
      </c>
      <c r="K42" s="8"/>
      <c r="L42" s="136"/>
      <c r="M42" s="136"/>
      <c r="N42" s="136"/>
      <c r="O42" s="136"/>
      <c r="P42" s="136"/>
      <c r="Q42" s="136"/>
      <c r="R42" s="136"/>
      <c r="S42" s="136"/>
      <c r="T42" s="136"/>
      <c r="U42" s="136"/>
      <c r="V42" s="136"/>
      <c r="W42" s="136"/>
      <c r="X42" s="136"/>
      <c r="Y42" s="136"/>
      <c r="Z42" s="136"/>
      <c r="AA42" s="136"/>
    </row>
    <row r="43" spans="1:27" ht="15.75" customHeight="1">
      <c r="A43" s="136"/>
      <c r="B43" s="136"/>
      <c r="C43" s="135"/>
      <c r="D43" s="135"/>
      <c r="E43" s="135"/>
      <c r="F43" s="136"/>
      <c r="G43" s="136"/>
      <c r="H43" s="133"/>
      <c r="I43" s="185" t="s">
        <v>249</v>
      </c>
      <c r="J43" s="187">
        <f>J40/J42</f>
        <v>1459040</v>
      </c>
      <c r="K43" s="136"/>
      <c r="L43" s="136"/>
      <c r="M43" s="136"/>
      <c r="N43" s="136"/>
      <c r="O43" s="136"/>
      <c r="P43" s="136"/>
      <c r="Q43" s="136"/>
      <c r="R43" s="136"/>
      <c r="S43" s="136"/>
      <c r="T43" s="136"/>
      <c r="U43" s="136"/>
      <c r="V43" s="136"/>
      <c r="W43" s="136"/>
      <c r="X43" s="136"/>
      <c r="Y43" s="136"/>
      <c r="Z43" s="136"/>
      <c r="AA43" s="136"/>
    </row>
    <row r="44" spans="1:27" ht="15.75" customHeight="1">
      <c r="A44" s="136"/>
      <c r="B44" s="136"/>
      <c r="C44" s="188"/>
      <c r="D44" s="136"/>
      <c r="E44" s="136"/>
      <c r="F44" s="136"/>
      <c r="G44" s="136"/>
      <c r="H44" s="133"/>
      <c r="I44" s="133"/>
      <c r="J44" s="133"/>
      <c r="K44" s="136"/>
      <c r="L44" s="136"/>
      <c r="M44" s="136"/>
      <c r="N44" s="136"/>
      <c r="O44" s="136"/>
      <c r="P44" s="136"/>
      <c r="Q44" s="136"/>
      <c r="R44" s="136"/>
      <c r="S44" s="136"/>
      <c r="T44" s="136"/>
      <c r="U44" s="136"/>
      <c r="V44" s="136"/>
      <c r="W44" s="136"/>
      <c r="X44" s="136"/>
      <c r="Y44" s="136"/>
      <c r="Z44" s="136"/>
      <c r="AA44" s="136"/>
    </row>
    <row r="45" spans="1:27" ht="15.75" customHeight="1">
      <c r="A45" s="136"/>
      <c r="B45" s="136"/>
      <c r="C45" s="188"/>
      <c r="D45" s="188"/>
      <c r="E45" s="136"/>
      <c r="F45" s="136"/>
      <c r="G45" s="136"/>
      <c r="H45" s="133"/>
      <c r="I45" s="133"/>
      <c r="J45" s="189"/>
      <c r="K45" s="136"/>
      <c r="L45" s="136"/>
      <c r="M45" s="136"/>
      <c r="N45" s="136"/>
      <c r="O45" s="136"/>
      <c r="P45" s="136"/>
      <c r="Q45" s="136"/>
      <c r="R45" s="136"/>
      <c r="S45" s="136"/>
      <c r="T45" s="136"/>
      <c r="U45" s="136"/>
      <c r="V45" s="136"/>
      <c r="W45" s="136"/>
      <c r="X45" s="136"/>
      <c r="Y45" s="136"/>
      <c r="Z45" s="136"/>
      <c r="AA45" s="136"/>
    </row>
    <row r="46" spans="1:27" ht="15.75" customHeight="1">
      <c r="A46" s="136"/>
      <c r="B46" s="136"/>
      <c r="C46" s="136"/>
      <c r="D46" s="136"/>
      <c r="E46" s="136"/>
      <c r="F46" s="136"/>
      <c r="G46" s="136"/>
      <c r="H46" s="133"/>
      <c r="I46" s="133"/>
      <c r="J46" s="136"/>
      <c r="K46" s="133"/>
      <c r="L46" s="136"/>
      <c r="M46" s="136"/>
      <c r="N46" s="136"/>
      <c r="O46" s="136"/>
      <c r="P46" s="136"/>
      <c r="Q46" s="136"/>
      <c r="R46" s="136"/>
      <c r="S46" s="136"/>
      <c r="T46" s="136"/>
      <c r="U46" s="136"/>
      <c r="V46" s="136"/>
      <c r="W46" s="136"/>
      <c r="X46" s="136"/>
      <c r="Y46" s="136"/>
      <c r="Z46" s="136"/>
      <c r="AA46" s="136"/>
    </row>
    <row r="47" spans="1:27" ht="15.75" customHeight="1">
      <c r="A47" s="136"/>
      <c r="B47" s="136"/>
      <c r="C47" s="136"/>
      <c r="D47" s="136"/>
      <c r="E47" s="136"/>
      <c r="F47" s="136"/>
      <c r="G47" s="136"/>
      <c r="H47" s="133"/>
      <c r="I47" s="133"/>
      <c r="J47" s="136"/>
      <c r="K47" s="136"/>
      <c r="L47" s="136"/>
      <c r="M47" s="136"/>
      <c r="N47" s="136"/>
      <c r="O47" s="136"/>
      <c r="P47" s="136"/>
      <c r="Q47" s="136"/>
      <c r="R47" s="136"/>
      <c r="S47" s="136"/>
      <c r="T47" s="136"/>
      <c r="U47" s="136"/>
      <c r="V47" s="136"/>
      <c r="W47" s="136"/>
      <c r="X47" s="136"/>
      <c r="Y47" s="136"/>
      <c r="Z47" s="136"/>
      <c r="AA47" s="136"/>
    </row>
    <row r="48" spans="1:27" ht="15.75" customHeight="1">
      <c r="A48" s="136"/>
      <c r="B48" s="136"/>
      <c r="C48" s="136"/>
      <c r="D48" s="136"/>
      <c r="E48" s="136"/>
      <c r="F48" s="136"/>
      <c r="G48" s="136"/>
      <c r="H48" s="133"/>
      <c r="I48" s="133"/>
      <c r="J48" s="136"/>
      <c r="K48" s="136"/>
      <c r="L48" s="136"/>
      <c r="M48" s="136"/>
      <c r="N48" s="136"/>
      <c r="O48" s="136"/>
      <c r="P48" s="136"/>
      <c r="Q48" s="136"/>
      <c r="R48" s="136"/>
      <c r="S48" s="136"/>
      <c r="T48" s="136"/>
      <c r="U48" s="136"/>
      <c r="V48" s="136"/>
      <c r="W48" s="136"/>
      <c r="X48" s="136"/>
      <c r="Y48" s="136"/>
      <c r="Z48" s="136"/>
      <c r="AA48" s="136"/>
    </row>
    <row r="49" spans="1:27" ht="15.75" customHeight="1">
      <c r="A49" s="136"/>
      <c r="B49" s="136"/>
      <c r="C49" s="136"/>
      <c r="D49" s="136"/>
      <c r="E49" s="136"/>
      <c r="F49" s="136"/>
      <c r="G49" s="136"/>
      <c r="H49" s="133"/>
      <c r="I49" s="133"/>
      <c r="J49" s="136"/>
      <c r="K49" s="8"/>
      <c r="L49" s="136"/>
      <c r="M49" s="136"/>
      <c r="N49" s="136"/>
      <c r="O49" s="136"/>
      <c r="P49" s="136"/>
      <c r="Q49" s="136"/>
      <c r="R49" s="136"/>
      <c r="S49" s="136"/>
      <c r="T49" s="136"/>
      <c r="U49" s="136"/>
      <c r="V49" s="136"/>
      <c r="W49" s="136"/>
      <c r="X49" s="136"/>
      <c r="Y49" s="136"/>
      <c r="Z49" s="136"/>
      <c r="AA49" s="136"/>
    </row>
    <row r="50" spans="1:27" ht="15.75" customHeight="1">
      <c r="A50" s="136"/>
      <c r="B50" s="136"/>
      <c r="C50" s="136"/>
      <c r="D50" s="136"/>
      <c r="E50" s="136"/>
      <c r="F50" s="136"/>
      <c r="G50" s="136"/>
      <c r="H50" s="133"/>
      <c r="I50" s="133"/>
      <c r="J50" s="136"/>
      <c r="K50" s="136"/>
      <c r="L50" s="136"/>
      <c r="M50" s="136"/>
      <c r="N50" s="136"/>
      <c r="O50" s="136"/>
      <c r="P50" s="136"/>
      <c r="Q50" s="136"/>
      <c r="R50" s="136"/>
      <c r="S50" s="136"/>
      <c r="T50" s="136"/>
      <c r="U50" s="136"/>
      <c r="V50" s="136"/>
      <c r="W50" s="136"/>
      <c r="X50" s="136"/>
      <c r="Y50" s="136"/>
      <c r="Z50" s="136"/>
      <c r="AA50" s="136"/>
    </row>
    <row r="51" spans="1:27" ht="15.75" customHeight="1">
      <c r="A51" s="136"/>
      <c r="B51" s="136"/>
      <c r="C51" s="136"/>
      <c r="D51" s="136"/>
      <c r="E51" s="136"/>
      <c r="F51" s="136"/>
      <c r="G51" s="136"/>
      <c r="H51" s="133"/>
      <c r="I51" s="133"/>
      <c r="J51" s="136"/>
      <c r="K51" s="136"/>
      <c r="L51" s="136"/>
      <c r="M51" s="136"/>
      <c r="N51" s="136"/>
      <c r="O51" s="136"/>
      <c r="P51" s="136"/>
      <c r="Q51" s="136"/>
      <c r="R51" s="136"/>
      <c r="S51" s="136"/>
      <c r="T51" s="136"/>
      <c r="U51" s="136"/>
      <c r="V51" s="136"/>
      <c r="W51" s="136"/>
      <c r="X51" s="136"/>
      <c r="Y51" s="136"/>
      <c r="Z51" s="136"/>
      <c r="AA51" s="136"/>
    </row>
    <row r="52" spans="1:27" ht="15.75" customHeight="1">
      <c r="A52" s="136"/>
      <c r="B52" s="136"/>
      <c r="C52" s="136"/>
      <c r="D52" s="136"/>
      <c r="E52" s="136"/>
      <c r="F52" s="136"/>
      <c r="G52" s="136"/>
      <c r="H52" s="133"/>
      <c r="I52" s="133"/>
      <c r="J52" s="136"/>
      <c r="K52" s="136"/>
      <c r="L52" s="136"/>
      <c r="M52" s="136"/>
      <c r="N52" s="136"/>
      <c r="O52" s="136"/>
      <c r="P52" s="136"/>
      <c r="Q52" s="136"/>
      <c r="R52" s="136"/>
      <c r="S52" s="136"/>
      <c r="T52" s="136"/>
      <c r="U52" s="136"/>
      <c r="V52" s="136"/>
      <c r="W52" s="136"/>
      <c r="X52" s="136"/>
      <c r="Y52" s="136"/>
      <c r="Z52" s="136"/>
      <c r="AA52" s="136"/>
    </row>
    <row r="53" spans="1:27" ht="15.75" customHeight="1">
      <c r="A53" s="136"/>
      <c r="B53" s="136"/>
      <c r="C53" s="136"/>
      <c r="D53" s="136"/>
      <c r="E53" s="136"/>
      <c r="F53" s="136"/>
      <c r="G53" s="136"/>
      <c r="H53" s="133"/>
      <c r="I53" s="133"/>
      <c r="J53" s="136"/>
      <c r="K53" s="136"/>
      <c r="L53" s="136"/>
      <c r="M53" s="136"/>
      <c r="N53" s="136"/>
      <c r="O53" s="136"/>
      <c r="P53" s="136"/>
      <c r="Q53" s="136"/>
      <c r="R53" s="136"/>
      <c r="S53" s="136"/>
      <c r="T53" s="136"/>
      <c r="U53" s="136"/>
      <c r="V53" s="136"/>
      <c r="W53" s="136"/>
      <c r="X53" s="136"/>
      <c r="Y53" s="136"/>
      <c r="Z53" s="136"/>
      <c r="AA53" s="136"/>
    </row>
    <row r="54" spans="1:27" ht="15.75" customHeight="1">
      <c r="A54" s="136"/>
      <c r="B54" s="136"/>
      <c r="C54" s="136"/>
      <c r="D54" s="136"/>
      <c r="E54" s="136"/>
      <c r="F54" s="136"/>
      <c r="G54" s="136"/>
      <c r="H54" s="133"/>
      <c r="I54" s="133"/>
      <c r="J54" s="136"/>
      <c r="K54" s="136"/>
      <c r="L54" s="136"/>
      <c r="M54" s="136"/>
      <c r="N54" s="136"/>
      <c r="O54" s="136"/>
      <c r="P54" s="136"/>
      <c r="Q54" s="136"/>
      <c r="R54" s="136"/>
      <c r="S54" s="136"/>
      <c r="T54" s="136"/>
      <c r="U54" s="136"/>
      <c r="V54" s="136"/>
      <c r="W54" s="136"/>
      <c r="X54" s="136"/>
      <c r="Y54" s="136"/>
      <c r="Z54" s="136"/>
      <c r="AA54" s="136"/>
    </row>
    <row r="55" spans="1:27" ht="15.75" customHeight="1">
      <c r="A55" s="136"/>
      <c r="B55" s="136"/>
      <c r="C55" s="136"/>
      <c r="D55" s="136"/>
      <c r="E55" s="136"/>
      <c r="F55" s="136"/>
      <c r="G55" s="136"/>
      <c r="H55" s="133"/>
      <c r="I55" s="133"/>
      <c r="J55" s="136"/>
      <c r="K55" s="136"/>
      <c r="L55" s="136"/>
      <c r="M55" s="136"/>
      <c r="N55" s="136"/>
      <c r="O55" s="136"/>
      <c r="P55" s="136"/>
      <c r="Q55" s="136"/>
      <c r="R55" s="136"/>
      <c r="S55" s="136"/>
      <c r="T55" s="136"/>
      <c r="U55" s="136"/>
      <c r="V55" s="136"/>
      <c r="W55" s="136"/>
      <c r="X55" s="136"/>
      <c r="Y55" s="136"/>
      <c r="Z55" s="136"/>
      <c r="AA55" s="136"/>
    </row>
    <row r="56" spans="1:27" ht="15.75" customHeight="1">
      <c r="A56" s="136"/>
      <c r="B56" s="136"/>
      <c r="C56" s="136"/>
      <c r="D56" s="136"/>
      <c r="E56" s="136"/>
      <c r="F56" s="136"/>
      <c r="G56" s="136"/>
      <c r="H56" s="133"/>
      <c r="I56" s="133"/>
      <c r="J56" s="136"/>
      <c r="K56" s="136"/>
      <c r="L56" s="136"/>
      <c r="M56" s="136"/>
      <c r="N56" s="136"/>
      <c r="O56" s="136"/>
      <c r="P56" s="136"/>
      <c r="Q56" s="136"/>
      <c r="R56" s="136"/>
      <c r="S56" s="136"/>
      <c r="T56" s="136"/>
      <c r="U56" s="136"/>
      <c r="V56" s="136"/>
      <c r="W56" s="136"/>
      <c r="X56" s="136"/>
      <c r="Y56" s="136"/>
      <c r="Z56" s="136"/>
      <c r="AA56" s="136"/>
    </row>
    <row r="57" spans="1:27" ht="15.75" customHeight="1">
      <c r="A57" s="136"/>
      <c r="B57" s="136"/>
      <c r="C57" s="136"/>
      <c r="D57" s="136"/>
      <c r="E57" s="136"/>
      <c r="F57" s="136"/>
      <c r="G57" s="136"/>
      <c r="H57" s="133"/>
      <c r="I57" s="133"/>
      <c r="J57" s="136"/>
      <c r="K57" s="136"/>
      <c r="L57" s="136"/>
      <c r="M57" s="136"/>
      <c r="N57" s="136"/>
      <c r="O57" s="136"/>
      <c r="P57" s="136"/>
      <c r="Q57" s="136"/>
      <c r="R57" s="136"/>
      <c r="S57" s="136"/>
      <c r="T57" s="136"/>
      <c r="U57" s="136"/>
      <c r="V57" s="136"/>
      <c r="W57" s="136"/>
      <c r="X57" s="136"/>
      <c r="Y57" s="136"/>
      <c r="Z57" s="136"/>
      <c r="AA57" s="136"/>
    </row>
    <row r="58" spans="1:27" ht="15.75" customHeight="1">
      <c r="A58" s="136"/>
      <c r="B58" s="136"/>
      <c r="C58" s="136"/>
      <c r="D58" s="136"/>
      <c r="E58" s="136"/>
      <c r="F58" s="136"/>
      <c r="G58" s="136"/>
      <c r="H58" s="133"/>
      <c r="I58" s="133"/>
      <c r="J58" s="136"/>
      <c r="K58" s="136"/>
      <c r="L58" s="136"/>
      <c r="M58" s="136"/>
      <c r="N58" s="136"/>
      <c r="O58" s="136"/>
      <c r="P58" s="136"/>
      <c r="Q58" s="136"/>
      <c r="R58" s="136"/>
      <c r="S58" s="136"/>
      <c r="T58" s="136"/>
      <c r="U58" s="136"/>
      <c r="V58" s="136"/>
      <c r="W58" s="136"/>
      <c r="X58" s="136"/>
      <c r="Y58" s="136"/>
      <c r="Z58" s="136"/>
      <c r="AA58" s="136"/>
    </row>
    <row r="59" spans="1:27" ht="15.75" customHeight="1">
      <c r="A59" s="136"/>
      <c r="B59" s="136"/>
      <c r="C59" s="136"/>
      <c r="D59" s="136"/>
      <c r="E59" s="136"/>
      <c r="F59" s="136"/>
      <c r="G59" s="136"/>
      <c r="H59" s="133"/>
      <c r="I59" s="133"/>
      <c r="J59" s="136"/>
      <c r="K59" s="136"/>
      <c r="L59" s="136"/>
      <c r="M59" s="136"/>
      <c r="N59" s="136"/>
      <c r="O59" s="136"/>
      <c r="P59" s="136"/>
      <c r="Q59" s="136"/>
      <c r="R59" s="136"/>
      <c r="S59" s="136"/>
      <c r="T59" s="136"/>
      <c r="U59" s="136"/>
      <c r="V59" s="136"/>
      <c r="W59" s="136"/>
      <c r="X59" s="136"/>
      <c r="Y59" s="136"/>
      <c r="Z59" s="136"/>
      <c r="AA59" s="136"/>
    </row>
    <row r="60" spans="1:27" ht="15.75" customHeight="1">
      <c r="A60" s="136"/>
      <c r="B60" s="136"/>
      <c r="C60" s="136"/>
      <c r="D60" s="136"/>
      <c r="E60" s="136"/>
      <c r="F60" s="136"/>
      <c r="G60" s="136"/>
      <c r="H60" s="133"/>
      <c r="I60" s="133"/>
      <c r="J60" s="136"/>
      <c r="K60" s="136"/>
      <c r="L60" s="136"/>
      <c r="M60" s="136"/>
      <c r="N60" s="136"/>
      <c r="O60" s="136"/>
      <c r="P60" s="136"/>
      <c r="Q60" s="136"/>
      <c r="R60" s="136"/>
      <c r="S60" s="136"/>
      <c r="T60" s="136"/>
      <c r="U60" s="136"/>
      <c r="V60" s="136"/>
      <c r="W60" s="136"/>
      <c r="X60" s="136"/>
      <c r="Y60" s="136"/>
      <c r="Z60" s="136"/>
      <c r="AA60" s="136"/>
    </row>
    <row r="61" spans="1:27" ht="15.75" customHeight="1">
      <c r="A61" s="136"/>
      <c r="B61" s="136"/>
      <c r="C61" s="136"/>
      <c r="D61" s="136"/>
      <c r="E61" s="136"/>
      <c r="F61" s="136"/>
      <c r="G61" s="136"/>
      <c r="H61" s="133"/>
      <c r="I61" s="133"/>
      <c r="J61" s="136"/>
      <c r="K61" s="136"/>
      <c r="L61" s="136"/>
      <c r="M61" s="136"/>
      <c r="N61" s="136"/>
      <c r="O61" s="136"/>
      <c r="P61" s="136"/>
      <c r="Q61" s="136"/>
      <c r="R61" s="136"/>
      <c r="S61" s="136"/>
      <c r="T61" s="136"/>
      <c r="U61" s="136"/>
      <c r="V61" s="136"/>
      <c r="W61" s="136"/>
      <c r="X61" s="136"/>
      <c r="Y61" s="136"/>
      <c r="Z61" s="136"/>
      <c r="AA61" s="136"/>
    </row>
    <row r="62" spans="1:27" ht="15.75" customHeight="1">
      <c r="A62" s="136"/>
      <c r="B62" s="136"/>
      <c r="C62" s="136"/>
      <c r="D62" s="136"/>
      <c r="E62" s="136"/>
      <c r="F62" s="136"/>
      <c r="G62" s="136"/>
      <c r="H62" s="133"/>
      <c r="I62" s="133"/>
      <c r="J62" s="136"/>
      <c r="K62" s="136"/>
      <c r="L62" s="136"/>
      <c r="M62" s="136"/>
      <c r="N62" s="136"/>
      <c r="O62" s="136"/>
      <c r="P62" s="136"/>
      <c r="Q62" s="136"/>
      <c r="R62" s="136"/>
      <c r="S62" s="136"/>
      <c r="T62" s="136"/>
      <c r="U62" s="136"/>
      <c r="V62" s="136"/>
      <c r="W62" s="136"/>
      <c r="X62" s="136"/>
      <c r="Y62" s="136"/>
      <c r="Z62" s="136"/>
      <c r="AA62" s="136"/>
    </row>
    <row r="63" spans="1:27" ht="15.75" customHeight="1">
      <c r="A63" s="136"/>
      <c r="B63" s="136"/>
      <c r="C63" s="136"/>
      <c r="D63" s="136"/>
      <c r="E63" s="136"/>
      <c r="F63" s="136"/>
      <c r="G63" s="136"/>
      <c r="H63" s="133"/>
      <c r="I63" s="133"/>
      <c r="J63" s="136"/>
      <c r="K63" s="136"/>
      <c r="L63" s="136"/>
      <c r="M63" s="136"/>
      <c r="N63" s="136"/>
      <c r="O63" s="136"/>
      <c r="P63" s="136"/>
      <c r="Q63" s="136"/>
      <c r="R63" s="136"/>
      <c r="S63" s="136"/>
      <c r="T63" s="136"/>
      <c r="U63" s="136"/>
      <c r="V63" s="136"/>
      <c r="W63" s="136"/>
      <c r="X63" s="136"/>
      <c r="Y63" s="136"/>
      <c r="Z63" s="136"/>
      <c r="AA63" s="136"/>
    </row>
    <row r="64" spans="1:27" ht="15.75" customHeight="1">
      <c r="A64" s="136"/>
      <c r="B64" s="136"/>
      <c r="C64" s="136"/>
      <c r="D64" s="136"/>
      <c r="E64" s="136"/>
      <c r="F64" s="136"/>
      <c r="G64" s="136"/>
      <c r="H64" s="133"/>
      <c r="I64" s="133"/>
      <c r="J64" s="136"/>
      <c r="K64" s="136"/>
      <c r="L64" s="136"/>
      <c r="M64" s="136"/>
      <c r="N64" s="136"/>
      <c r="O64" s="136"/>
      <c r="P64" s="136"/>
      <c r="Q64" s="136"/>
      <c r="R64" s="136"/>
      <c r="S64" s="136"/>
      <c r="T64" s="136"/>
      <c r="U64" s="136"/>
      <c r="V64" s="136"/>
      <c r="W64" s="136"/>
      <c r="X64" s="136"/>
      <c r="Y64" s="136"/>
      <c r="Z64" s="136"/>
      <c r="AA64" s="136"/>
    </row>
    <row r="65" spans="1:27" ht="15.75" customHeight="1">
      <c r="A65" s="136"/>
      <c r="B65" s="136"/>
      <c r="C65" s="136"/>
      <c r="D65" s="136"/>
      <c r="E65" s="136"/>
      <c r="F65" s="136"/>
      <c r="G65" s="136"/>
      <c r="H65" s="133"/>
      <c r="I65" s="133"/>
      <c r="J65" s="136"/>
      <c r="K65" s="136"/>
      <c r="L65" s="136"/>
      <c r="M65" s="136"/>
      <c r="N65" s="136"/>
      <c r="O65" s="136"/>
      <c r="P65" s="136"/>
      <c r="Q65" s="136"/>
      <c r="R65" s="136"/>
      <c r="S65" s="136"/>
      <c r="T65" s="136"/>
      <c r="U65" s="136"/>
      <c r="V65" s="136"/>
      <c r="W65" s="136"/>
      <c r="X65" s="136"/>
      <c r="Y65" s="136"/>
      <c r="Z65" s="136"/>
      <c r="AA65" s="136"/>
    </row>
    <row r="66" spans="1:27" ht="15.75" customHeight="1">
      <c r="A66" s="136"/>
      <c r="B66" s="136"/>
      <c r="C66" s="136"/>
      <c r="D66" s="136"/>
      <c r="E66" s="136"/>
      <c r="F66" s="136"/>
      <c r="G66" s="136"/>
      <c r="H66" s="133"/>
      <c r="I66" s="133"/>
      <c r="J66" s="136"/>
      <c r="K66" s="136"/>
      <c r="L66" s="136"/>
      <c r="M66" s="136"/>
      <c r="N66" s="136"/>
      <c r="O66" s="136"/>
      <c r="P66" s="136"/>
      <c r="Q66" s="136"/>
      <c r="R66" s="136"/>
      <c r="S66" s="136"/>
      <c r="T66" s="136"/>
      <c r="U66" s="136"/>
      <c r="V66" s="136"/>
      <c r="W66" s="136"/>
      <c r="X66" s="136"/>
      <c r="Y66" s="136"/>
      <c r="Z66" s="136"/>
      <c r="AA66" s="136"/>
    </row>
    <row r="67" spans="1:27" ht="15.75" customHeight="1">
      <c r="A67" s="136"/>
      <c r="B67" s="136"/>
      <c r="C67" s="136"/>
      <c r="D67" s="136"/>
      <c r="E67" s="136"/>
      <c r="F67" s="136"/>
      <c r="G67" s="136"/>
      <c r="H67" s="133"/>
      <c r="I67" s="133"/>
      <c r="J67" s="136"/>
      <c r="K67" s="136"/>
      <c r="L67" s="136"/>
      <c r="M67" s="136"/>
      <c r="N67" s="136"/>
      <c r="O67" s="136"/>
      <c r="P67" s="136"/>
      <c r="Q67" s="136"/>
      <c r="R67" s="136"/>
      <c r="S67" s="136"/>
      <c r="T67" s="136"/>
      <c r="U67" s="136"/>
      <c r="V67" s="136"/>
      <c r="W67" s="136"/>
      <c r="X67" s="136"/>
      <c r="Y67" s="136"/>
      <c r="Z67" s="136"/>
      <c r="AA67" s="136"/>
    </row>
    <row r="68" spans="1:27" ht="15.75" customHeight="1">
      <c r="A68" s="136"/>
      <c r="B68" s="136"/>
      <c r="C68" s="136"/>
      <c r="D68" s="136"/>
      <c r="E68" s="136"/>
      <c r="F68" s="136"/>
      <c r="G68" s="136"/>
      <c r="H68" s="133"/>
      <c r="I68" s="133"/>
      <c r="J68" s="136"/>
      <c r="K68" s="136"/>
      <c r="L68" s="136"/>
      <c r="M68" s="136"/>
      <c r="N68" s="136"/>
      <c r="O68" s="136"/>
      <c r="P68" s="136"/>
      <c r="Q68" s="136"/>
      <c r="R68" s="136"/>
      <c r="S68" s="136"/>
      <c r="T68" s="136"/>
      <c r="U68" s="136"/>
      <c r="V68" s="136"/>
      <c r="W68" s="136"/>
      <c r="X68" s="136"/>
      <c r="Y68" s="136"/>
      <c r="Z68" s="136"/>
      <c r="AA68" s="136"/>
    </row>
    <row r="69" spans="1:27" ht="15.75" customHeight="1">
      <c r="A69" s="136"/>
      <c r="B69" s="136"/>
      <c r="C69" s="136"/>
      <c r="D69" s="136"/>
      <c r="E69" s="136"/>
      <c r="F69" s="136"/>
      <c r="G69" s="136"/>
      <c r="H69" s="133"/>
      <c r="I69" s="133"/>
      <c r="J69" s="136"/>
      <c r="K69" s="136"/>
      <c r="L69" s="136"/>
      <c r="M69" s="136"/>
      <c r="N69" s="136"/>
      <c r="O69" s="136"/>
      <c r="P69" s="136"/>
      <c r="Q69" s="136"/>
      <c r="R69" s="136"/>
      <c r="S69" s="136"/>
      <c r="T69" s="136"/>
      <c r="U69" s="136"/>
      <c r="V69" s="136"/>
      <c r="W69" s="136"/>
      <c r="X69" s="136"/>
      <c r="Y69" s="136"/>
      <c r="Z69" s="136"/>
      <c r="AA69" s="136"/>
    </row>
    <row r="70" spans="1:27" ht="15.75" customHeight="1">
      <c r="A70" s="136"/>
      <c r="B70" s="136"/>
      <c r="C70" s="136"/>
      <c r="D70" s="136"/>
      <c r="E70" s="136"/>
      <c r="F70" s="136"/>
      <c r="G70" s="136"/>
      <c r="H70" s="133"/>
      <c r="I70" s="133"/>
      <c r="J70" s="136"/>
      <c r="K70" s="136"/>
      <c r="L70" s="136"/>
      <c r="M70" s="136"/>
      <c r="N70" s="136"/>
      <c r="O70" s="136"/>
      <c r="P70" s="136"/>
      <c r="Q70" s="136"/>
      <c r="R70" s="136"/>
      <c r="S70" s="136"/>
      <c r="T70" s="136"/>
      <c r="U70" s="136"/>
      <c r="V70" s="136"/>
      <c r="W70" s="136"/>
      <c r="X70" s="136"/>
      <c r="Y70" s="136"/>
      <c r="Z70" s="136"/>
      <c r="AA70" s="136"/>
    </row>
    <row r="71" spans="1:27" ht="15.75" customHeight="1">
      <c r="A71" s="136"/>
      <c r="B71" s="136"/>
      <c r="C71" s="136"/>
      <c r="D71" s="136"/>
      <c r="E71" s="136"/>
      <c r="F71" s="136"/>
      <c r="G71" s="136"/>
      <c r="H71" s="133"/>
      <c r="I71" s="133"/>
      <c r="J71" s="136"/>
      <c r="K71" s="136"/>
      <c r="L71" s="136"/>
      <c r="M71" s="136"/>
      <c r="N71" s="136"/>
      <c r="O71" s="136"/>
      <c r="P71" s="136"/>
      <c r="Q71" s="136"/>
      <c r="R71" s="136"/>
      <c r="S71" s="136"/>
      <c r="T71" s="136"/>
      <c r="U71" s="136"/>
      <c r="V71" s="136"/>
      <c r="W71" s="136"/>
      <c r="X71" s="136"/>
      <c r="Y71" s="136"/>
      <c r="Z71" s="136"/>
      <c r="AA71" s="136"/>
    </row>
    <row r="72" spans="1:27" ht="15.75" customHeight="1">
      <c r="A72" s="136"/>
      <c r="B72" s="136"/>
      <c r="C72" s="136"/>
      <c r="D72" s="136"/>
      <c r="E72" s="136"/>
      <c r="F72" s="136"/>
      <c r="G72" s="136"/>
      <c r="H72" s="133"/>
      <c r="I72" s="133"/>
      <c r="J72" s="136"/>
      <c r="K72" s="136"/>
      <c r="L72" s="136"/>
      <c r="M72" s="136"/>
      <c r="N72" s="136"/>
      <c r="O72" s="136"/>
      <c r="P72" s="136"/>
      <c r="Q72" s="136"/>
      <c r="R72" s="136"/>
      <c r="S72" s="136"/>
      <c r="T72" s="136"/>
      <c r="U72" s="136"/>
      <c r="V72" s="136"/>
      <c r="W72" s="136"/>
      <c r="X72" s="136"/>
      <c r="Y72" s="136"/>
      <c r="Z72" s="136"/>
      <c r="AA72" s="136"/>
    </row>
    <row r="73" spans="1:27" ht="15.75" customHeight="1">
      <c r="A73" s="136"/>
      <c r="B73" s="136"/>
      <c r="C73" s="136"/>
      <c r="D73" s="136"/>
      <c r="E73" s="136"/>
      <c r="F73" s="136"/>
      <c r="G73" s="136"/>
      <c r="H73" s="133"/>
      <c r="I73" s="133"/>
      <c r="J73" s="136"/>
      <c r="K73" s="136"/>
      <c r="L73" s="136"/>
      <c r="M73" s="136"/>
      <c r="N73" s="136"/>
      <c r="O73" s="136"/>
      <c r="P73" s="136"/>
      <c r="Q73" s="136"/>
      <c r="R73" s="136"/>
      <c r="S73" s="136"/>
      <c r="T73" s="136"/>
      <c r="U73" s="136"/>
      <c r="V73" s="136"/>
      <c r="W73" s="136"/>
      <c r="X73" s="136"/>
      <c r="Y73" s="136"/>
      <c r="Z73" s="136"/>
      <c r="AA73" s="136"/>
    </row>
    <row r="74" spans="1:27" ht="15.75" customHeight="1">
      <c r="A74" s="136"/>
      <c r="B74" s="136"/>
      <c r="C74" s="136"/>
      <c r="D74" s="136"/>
      <c r="E74" s="136"/>
      <c r="F74" s="136"/>
      <c r="G74" s="136"/>
      <c r="H74" s="133"/>
      <c r="I74" s="133"/>
      <c r="J74" s="136"/>
      <c r="K74" s="136"/>
      <c r="L74" s="136"/>
      <c r="M74" s="136"/>
      <c r="N74" s="136"/>
      <c r="O74" s="136"/>
      <c r="P74" s="136"/>
      <c r="Q74" s="136"/>
      <c r="R74" s="136"/>
      <c r="S74" s="136"/>
      <c r="T74" s="136"/>
      <c r="U74" s="136"/>
      <c r="V74" s="136"/>
      <c r="W74" s="136"/>
      <c r="X74" s="136"/>
      <c r="Y74" s="136"/>
      <c r="Z74" s="136"/>
      <c r="AA74" s="136"/>
    </row>
    <row r="75" spans="1:27" ht="15.75" customHeight="1">
      <c r="A75" s="136"/>
      <c r="B75" s="136"/>
      <c r="C75" s="136"/>
      <c r="D75" s="136"/>
      <c r="E75" s="136"/>
      <c r="F75" s="136"/>
      <c r="G75" s="136"/>
      <c r="H75" s="133"/>
      <c r="I75" s="133"/>
      <c r="J75" s="136"/>
      <c r="K75" s="136"/>
      <c r="L75" s="136"/>
      <c r="M75" s="136"/>
      <c r="N75" s="136"/>
      <c r="O75" s="136"/>
      <c r="P75" s="136"/>
      <c r="Q75" s="136"/>
      <c r="R75" s="136"/>
      <c r="S75" s="136"/>
      <c r="T75" s="136"/>
      <c r="U75" s="136"/>
      <c r="V75" s="136"/>
      <c r="W75" s="136"/>
      <c r="X75" s="136"/>
      <c r="Y75" s="136"/>
      <c r="Z75" s="136"/>
      <c r="AA75" s="136"/>
    </row>
    <row r="76" spans="1:27" ht="15.75" customHeight="1">
      <c r="A76" s="136"/>
      <c r="B76" s="136"/>
      <c r="C76" s="136"/>
      <c r="D76" s="136"/>
      <c r="E76" s="136"/>
      <c r="F76" s="136"/>
      <c r="G76" s="136"/>
      <c r="H76" s="133"/>
      <c r="I76" s="133"/>
      <c r="J76" s="136"/>
      <c r="K76" s="136"/>
      <c r="L76" s="136"/>
      <c r="M76" s="136"/>
      <c r="N76" s="136"/>
      <c r="O76" s="136"/>
      <c r="P76" s="136"/>
      <c r="Q76" s="136"/>
      <c r="R76" s="136"/>
      <c r="S76" s="136"/>
      <c r="T76" s="136"/>
      <c r="U76" s="136"/>
      <c r="V76" s="136"/>
      <c r="W76" s="136"/>
      <c r="X76" s="136"/>
      <c r="Y76" s="136"/>
      <c r="Z76" s="136"/>
      <c r="AA76" s="136"/>
    </row>
    <row r="77" spans="1:27" ht="15.75" customHeight="1">
      <c r="A77" s="136"/>
      <c r="B77" s="136"/>
      <c r="C77" s="136"/>
      <c r="D77" s="136"/>
      <c r="E77" s="136"/>
      <c r="F77" s="136"/>
      <c r="G77" s="136"/>
      <c r="H77" s="133"/>
      <c r="I77" s="133"/>
      <c r="J77" s="136"/>
      <c r="K77" s="136"/>
      <c r="L77" s="136"/>
      <c r="M77" s="136"/>
      <c r="N77" s="136"/>
      <c r="O77" s="136"/>
      <c r="P77" s="136"/>
      <c r="Q77" s="136"/>
      <c r="R77" s="136"/>
      <c r="S77" s="136"/>
      <c r="T77" s="136"/>
      <c r="U77" s="136"/>
      <c r="V77" s="136"/>
      <c r="W77" s="136"/>
      <c r="X77" s="136"/>
      <c r="Y77" s="136"/>
      <c r="Z77" s="136"/>
      <c r="AA77" s="136"/>
    </row>
    <row r="78" spans="1:27" ht="15.75" customHeight="1">
      <c r="A78" s="136"/>
      <c r="B78" s="136"/>
      <c r="C78" s="136"/>
      <c r="D78" s="136"/>
      <c r="E78" s="136"/>
      <c r="F78" s="136"/>
      <c r="G78" s="136"/>
      <c r="H78" s="133"/>
      <c r="I78" s="133"/>
      <c r="J78" s="136"/>
      <c r="K78" s="136"/>
      <c r="L78" s="136"/>
      <c r="M78" s="136"/>
      <c r="N78" s="136"/>
      <c r="O78" s="136"/>
      <c r="P78" s="136"/>
      <c r="Q78" s="136"/>
      <c r="R78" s="136"/>
      <c r="S78" s="136"/>
      <c r="T78" s="136"/>
      <c r="U78" s="136"/>
      <c r="V78" s="136"/>
      <c r="W78" s="136"/>
      <c r="X78" s="136"/>
      <c r="Y78" s="136"/>
      <c r="Z78" s="136"/>
      <c r="AA78" s="136"/>
    </row>
    <row r="79" spans="1:27" ht="15.75" customHeight="1">
      <c r="A79" s="136"/>
      <c r="B79" s="136"/>
      <c r="C79" s="136"/>
      <c r="D79" s="136"/>
      <c r="E79" s="136"/>
      <c r="F79" s="136"/>
      <c r="G79" s="136"/>
      <c r="H79" s="133"/>
      <c r="I79" s="133"/>
      <c r="J79" s="136"/>
      <c r="K79" s="136"/>
      <c r="L79" s="136"/>
      <c r="M79" s="136"/>
      <c r="N79" s="136"/>
      <c r="O79" s="136"/>
      <c r="P79" s="136"/>
      <c r="Q79" s="136"/>
      <c r="R79" s="136"/>
      <c r="S79" s="136"/>
      <c r="T79" s="136"/>
      <c r="U79" s="136"/>
      <c r="V79" s="136"/>
      <c r="W79" s="136"/>
      <c r="X79" s="136"/>
      <c r="Y79" s="136"/>
      <c r="Z79" s="136"/>
      <c r="AA79" s="136"/>
    </row>
    <row r="80" spans="1:27" ht="15.75" customHeight="1">
      <c r="A80" s="136"/>
      <c r="B80" s="136"/>
      <c r="C80" s="136"/>
      <c r="D80" s="136"/>
      <c r="E80" s="136"/>
      <c r="F80" s="136"/>
      <c r="G80" s="136"/>
      <c r="H80" s="133"/>
      <c r="I80" s="133"/>
      <c r="J80" s="136"/>
      <c r="K80" s="136"/>
      <c r="L80" s="136"/>
      <c r="M80" s="136"/>
      <c r="N80" s="136"/>
      <c r="O80" s="136"/>
      <c r="P80" s="136"/>
      <c r="Q80" s="136"/>
      <c r="R80" s="136"/>
      <c r="S80" s="136"/>
      <c r="T80" s="136"/>
      <c r="U80" s="136"/>
      <c r="V80" s="136"/>
      <c r="W80" s="136"/>
      <c r="X80" s="136"/>
      <c r="Y80" s="136"/>
      <c r="Z80" s="136"/>
      <c r="AA80" s="136"/>
    </row>
    <row r="81" spans="1:27" ht="15.75" customHeight="1">
      <c r="A81" s="136"/>
      <c r="B81" s="136"/>
      <c r="C81" s="136"/>
      <c r="D81" s="136"/>
      <c r="E81" s="136"/>
      <c r="F81" s="136"/>
      <c r="G81" s="136"/>
      <c r="H81" s="133"/>
      <c r="I81" s="133"/>
      <c r="J81" s="136"/>
      <c r="K81" s="136"/>
      <c r="L81" s="136"/>
      <c r="M81" s="136"/>
      <c r="N81" s="136"/>
      <c r="O81" s="136"/>
      <c r="P81" s="136"/>
      <c r="Q81" s="136"/>
      <c r="R81" s="136"/>
      <c r="S81" s="136"/>
      <c r="T81" s="136"/>
      <c r="U81" s="136"/>
      <c r="V81" s="136"/>
      <c r="W81" s="136"/>
      <c r="X81" s="136"/>
      <c r="Y81" s="136"/>
      <c r="Z81" s="136"/>
      <c r="AA81" s="136"/>
    </row>
    <row r="82" spans="1:27" ht="15.75" customHeight="1">
      <c r="A82" s="136"/>
      <c r="B82" s="136"/>
      <c r="C82" s="136"/>
      <c r="D82" s="136"/>
      <c r="E82" s="136"/>
      <c r="F82" s="136"/>
      <c r="G82" s="136"/>
      <c r="H82" s="133"/>
      <c r="I82" s="133"/>
      <c r="J82" s="136"/>
      <c r="K82" s="136"/>
      <c r="L82" s="136"/>
      <c r="M82" s="136"/>
      <c r="N82" s="136"/>
      <c r="O82" s="136"/>
      <c r="P82" s="136"/>
      <c r="Q82" s="136"/>
      <c r="R82" s="136"/>
      <c r="S82" s="136"/>
      <c r="T82" s="136"/>
      <c r="U82" s="136"/>
      <c r="V82" s="136"/>
      <c r="W82" s="136"/>
      <c r="X82" s="136"/>
      <c r="Y82" s="136"/>
      <c r="Z82" s="136"/>
      <c r="AA82" s="136"/>
    </row>
    <row r="83" spans="1:27" ht="15.75" customHeight="1">
      <c r="A83" s="136"/>
      <c r="B83" s="136"/>
      <c r="C83" s="136"/>
      <c r="D83" s="136"/>
      <c r="E83" s="136"/>
      <c r="F83" s="136"/>
      <c r="G83" s="136"/>
      <c r="H83" s="133"/>
      <c r="I83" s="133"/>
      <c r="J83" s="136"/>
      <c r="K83" s="136"/>
      <c r="L83" s="136"/>
      <c r="M83" s="136"/>
      <c r="N83" s="136"/>
      <c r="O83" s="136"/>
      <c r="P83" s="136"/>
      <c r="Q83" s="136"/>
      <c r="R83" s="136"/>
      <c r="S83" s="136"/>
      <c r="T83" s="136"/>
      <c r="U83" s="136"/>
      <c r="V83" s="136"/>
      <c r="W83" s="136"/>
      <c r="X83" s="136"/>
      <c r="Y83" s="136"/>
      <c r="Z83" s="136"/>
      <c r="AA83" s="136"/>
    </row>
    <row r="84" spans="1:27" ht="15.75" customHeight="1">
      <c r="A84" s="136"/>
      <c r="B84" s="136"/>
      <c r="C84" s="136"/>
      <c r="D84" s="136"/>
      <c r="E84" s="136"/>
      <c r="F84" s="136"/>
      <c r="G84" s="136"/>
      <c r="H84" s="133"/>
      <c r="I84" s="133"/>
      <c r="J84" s="136"/>
      <c r="K84" s="136"/>
      <c r="L84" s="136"/>
      <c r="M84" s="136"/>
      <c r="N84" s="136"/>
      <c r="O84" s="136"/>
      <c r="P84" s="136"/>
      <c r="Q84" s="136"/>
      <c r="R84" s="136"/>
      <c r="S84" s="136"/>
      <c r="T84" s="136"/>
      <c r="U84" s="136"/>
      <c r="V84" s="136"/>
      <c r="W84" s="136"/>
      <c r="X84" s="136"/>
      <c r="Y84" s="136"/>
      <c r="Z84" s="136"/>
      <c r="AA84" s="136"/>
    </row>
    <row r="85" spans="1:27" ht="15.75" customHeight="1">
      <c r="A85" s="136"/>
      <c r="B85" s="136"/>
      <c r="C85" s="136"/>
      <c r="D85" s="136"/>
      <c r="E85" s="136"/>
      <c r="F85" s="136"/>
      <c r="G85" s="136"/>
      <c r="H85" s="133"/>
      <c r="I85" s="133"/>
      <c r="J85" s="136"/>
      <c r="K85" s="136"/>
      <c r="L85" s="136"/>
      <c r="M85" s="136"/>
      <c r="N85" s="136"/>
      <c r="O85" s="136"/>
      <c r="P85" s="136"/>
      <c r="Q85" s="136"/>
      <c r="R85" s="136"/>
      <c r="S85" s="136"/>
      <c r="T85" s="136"/>
      <c r="U85" s="136"/>
      <c r="V85" s="136"/>
      <c r="W85" s="136"/>
      <c r="X85" s="136"/>
      <c r="Y85" s="136"/>
      <c r="Z85" s="136"/>
      <c r="AA85" s="136"/>
    </row>
    <row r="86" spans="1:27" ht="15.75" customHeight="1">
      <c r="A86" s="136"/>
      <c r="B86" s="136"/>
      <c r="C86" s="136"/>
      <c r="D86" s="136"/>
      <c r="E86" s="136"/>
      <c r="F86" s="136"/>
      <c r="G86" s="136"/>
      <c r="H86" s="133"/>
      <c r="I86" s="133"/>
      <c r="J86" s="136"/>
      <c r="K86" s="136"/>
      <c r="L86" s="136"/>
      <c r="M86" s="136"/>
      <c r="N86" s="136"/>
      <c r="O86" s="136"/>
      <c r="P86" s="136"/>
      <c r="Q86" s="136"/>
      <c r="R86" s="136"/>
      <c r="S86" s="136"/>
      <c r="T86" s="136"/>
      <c r="U86" s="136"/>
      <c r="V86" s="136"/>
      <c r="W86" s="136"/>
      <c r="X86" s="136"/>
      <c r="Y86" s="136"/>
      <c r="Z86" s="136"/>
      <c r="AA86" s="136"/>
    </row>
    <row r="87" spans="1:27" ht="15.75" customHeight="1">
      <c r="A87" s="136"/>
      <c r="B87" s="136"/>
      <c r="C87" s="136"/>
      <c r="D87" s="136"/>
      <c r="E87" s="136"/>
      <c r="F87" s="136"/>
      <c r="G87" s="136"/>
      <c r="H87" s="133"/>
      <c r="I87" s="133"/>
      <c r="J87" s="136"/>
      <c r="K87" s="136"/>
      <c r="L87" s="136"/>
      <c r="M87" s="136"/>
      <c r="N87" s="136"/>
      <c r="O87" s="136"/>
      <c r="P87" s="136"/>
      <c r="Q87" s="136"/>
      <c r="R87" s="136"/>
      <c r="S87" s="136"/>
      <c r="T87" s="136"/>
      <c r="U87" s="136"/>
      <c r="V87" s="136"/>
      <c r="W87" s="136"/>
      <c r="X87" s="136"/>
      <c r="Y87" s="136"/>
      <c r="Z87" s="136"/>
      <c r="AA87" s="136"/>
    </row>
    <row r="88" spans="1:27" ht="15.75" customHeight="1">
      <c r="A88" s="136"/>
      <c r="B88" s="136"/>
      <c r="C88" s="136"/>
      <c r="D88" s="136"/>
      <c r="E88" s="136"/>
      <c r="F88" s="136"/>
      <c r="G88" s="136"/>
      <c r="H88" s="133"/>
      <c r="I88" s="133"/>
      <c r="J88" s="136"/>
      <c r="K88" s="136"/>
      <c r="L88" s="136"/>
      <c r="M88" s="136"/>
      <c r="N88" s="136"/>
      <c r="O88" s="136"/>
      <c r="P88" s="136"/>
      <c r="Q88" s="136"/>
      <c r="R88" s="136"/>
      <c r="S88" s="136"/>
      <c r="T88" s="136"/>
      <c r="U88" s="136"/>
      <c r="V88" s="136"/>
      <c r="W88" s="136"/>
      <c r="X88" s="136"/>
      <c r="Y88" s="136"/>
      <c r="Z88" s="136"/>
      <c r="AA88" s="136"/>
    </row>
    <row r="89" spans="1:27" ht="15.75" customHeight="1">
      <c r="A89" s="136"/>
      <c r="B89" s="136"/>
      <c r="C89" s="136"/>
      <c r="D89" s="136"/>
      <c r="E89" s="136"/>
      <c r="F89" s="136"/>
      <c r="G89" s="136"/>
      <c r="H89" s="133"/>
      <c r="I89" s="133"/>
      <c r="J89" s="136"/>
      <c r="K89" s="136"/>
      <c r="L89" s="136"/>
      <c r="M89" s="136"/>
      <c r="N89" s="136"/>
      <c r="O89" s="136"/>
      <c r="P89" s="136"/>
      <c r="Q89" s="136"/>
      <c r="R89" s="136"/>
      <c r="S89" s="136"/>
      <c r="T89" s="136"/>
      <c r="U89" s="136"/>
      <c r="V89" s="136"/>
      <c r="W89" s="136"/>
      <c r="X89" s="136"/>
      <c r="Y89" s="136"/>
      <c r="Z89" s="136"/>
      <c r="AA89" s="136"/>
    </row>
    <row r="90" spans="1:27" ht="15.75" customHeight="1">
      <c r="A90" s="136"/>
      <c r="B90" s="136"/>
      <c r="C90" s="136"/>
      <c r="D90" s="136"/>
      <c r="E90" s="136"/>
      <c r="F90" s="136"/>
      <c r="G90" s="136"/>
      <c r="H90" s="133"/>
      <c r="I90" s="133"/>
      <c r="J90" s="136"/>
      <c r="K90" s="136"/>
      <c r="L90" s="136"/>
      <c r="M90" s="136"/>
      <c r="N90" s="136"/>
      <c r="O90" s="136"/>
      <c r="P90" s="136"/>
      <c r="Q90" s="136"/>
      <c r="R90" s="136"/>
      <c r="S90" s="136"/>
      <c r="T90" s="136"/>
      <c r="U90" s="136"/>
      <c r="V90" s="136"/>
      <c r="W90" s="136"/>
      <c r="X90" s="136"/>
      <c r="Y90" s="136"/>
      <c r="Z90" s="136"/>
      <c r="AA90" s="136"/>
    </row>
    <row r="91" spans="1:27" ht="15.75" customHeight="1">
      <c r="A91" s="136"/>
      <c r="B91" s="136"/>
      <c r="C91" s="136"/>
      <c r="D91" s="136"/>
      <c r="E91" s="136"/>
      <c r="F91" s="136"/>
      <c r="G91" s="136"/>
      <c r="H91" s="133"/>
      <c r="I91" s="133"/>
      <c r="J91" s="136"/>
      <c r="K91" s="136"/>
      <c r="L91" s="136"/>
      <c r="M91" s="136"/>
      <c r="N91" s="136"/>
      <c r="O91" s="136"/>
      <c r="P91" s="136"/>
      <c r="Q91" s="136"/>
      <c r="R91" s="136"/>
      <c r="S91" s="136"/>
      <c r="T91" s="136"/>
      <c r="U91" s="136"/>
      <c r="V91" s="136"/>
      <c r="W91" s="136"/>
      <c r="X91" s="136"/>
      <c r="Y91" s="136"/>
      <c r="Z91" s="136"/>
      <c r="AA91" s="136"/>
    </row>
    <row r="92" spans="1:27" ht="15.75" customHeight="1">
      <c r="A92" s="136"/>
      <c r="B92" s="136"/>
      <c r="C92" s="136"/>
      <c r="D92" s="136"/>
      <c r="E92" s="136"/>
      <c r="F92" s="136"/>
      <c r="G92" s="136"/>
      <c r="H92" s="133"/>
      <c r="I92" s="133"/>
      <c r="J92" s="136"/>
      <c r="K92" s="136"/>
      <c r="L92" s="136"/>
      <c r="M92" s="136"/>
      <c r="N92" s="136"/>
      <c r="O92" s="136"/>
      <c r="P92" s="136"/>
      <c r="Q92" s="136"/>
      <c r="R92" s="136"/>
      <c r="S92" s="136"/>
      <c r="T92" s="136"/>
      <c r="U92" s="136"/>
      <c r="V92" s="136"/>
      <c r="W92" s="136"/>
      <c r="X92" s="136"/>
      <c r="Y92" s="136"/>
      <c r="Z92" s="136"/>
      <c r="AA92" s="136"/>
    </row>
    <row r="93" spans="1:27" ht="15.75" customHeight="1">
      <c r="A93" s="136"/>
      <c r="B93" s="136"/>
      <c r="C93" s="136"/>
      <c r="D93" s="136"/>
      <c r="E93" s="136"/>
      <c r="F93" s="136"/>
      <c r="G93" s="136"/>
      <c r="H93" s="133"/>
      <c r="I93" s="133"/>
      <c r="J93" s="136"/>
      <c r="K93" s="136"/>
      <c r="L93" s="136"/>
      <c r="M93" s="136"/>
      <c r="N93" s="136"/>
      <c r="O93" s="136"/>
      <c r="P93" s="136"/>
      <c r="Q93" s="136"/>
      <c r="R93" s="136"/>
      <c r="S93" s="136"/>
      <c r="T93" s="136"/>
      <c r="U93" s="136"/>
      <c r="V93" s="136"/>
      <c r="W93" s="136"/>
      <c r="X93" s="136"/>
      <c r="Y93" s="136"/>
      <c r="Z93" s="136"/>
      <c r="AA93" s="136"/>
    </row>
    <row r="94" spans="1:27" ht="15.75" customHeight="1">
      <c r="A94" s="136"/>
      <c r="B94" s="136"/>
      <c r="C94" s="136"/>
      <c r="D94" s="136"/>
      <c r="E94" s="136"/>
      <c r="F94" s="136"/>
      <c r="G94" s="136"/>
      <c r="H94" s="133"/>
      <c r="I94" s="133"/>
      <c r="J94" s="136"/>
      <c r="K94" s="136"/>
      <c r="L94" s="136"/>
      <c r="M94" s="136"/>
      <c r="N94" s="136"/>
      <c r="O94" s="136"/>
      <c r="P94" s="136"/>
      <c r="Q94" s="136"/>
      <c r="R94" s="136"/>
      <c r="S94" s="136"/>
      <c r="T94" s="136"/>
      <c r="U94" s="136"/>
      <c r="V94" s="136"/>
      <c r="W94" s="136"/>
      <c r="X94" s="136"/>
      <c r="Y94" s="136"/>
      <c r="Z94" s="136"/>
      <c r="AA94" s="136"/>
    </row>
    <row r="95" spans="1:27" ht="15.75" customHeight="1">
      <c r="A95" s="136"/>
      <c r="B95" s="136"/>
      <c r="C95" s="136"/>
      <c r="D95" s="136"/>
      <c r="E95" s="136"/>
      <c r="F95" s="136"/>
      <c r="G95" s="136"/>
      <c r="H95" s="133"/>
      <c r="I95" s="133"/>
      <c r="J95" s="136"/>
      <c r="K95" s="136"/>
      <c r="L95" s="136"/>
      <c r="M95" s="136"/>
      <c r="N95" s="136"/>
      <c r="O95" s="136"/>
      <c r="P95" s="136"/>
      <c r="Q95" s="136"/>
      <c r="R95" s="136"/>
      <c r="S95" s="136"/>
      <c r="T95" s="136"/>
      <c r="U95" s="136"/>
      <c r="V95" s="136"/>
      <c r="W95" s="136"/>
      <c r="X95" s="136"/>
      <c r="Y95" s="136"/>
      <c r="Z95" s="136"/>
      <c r="AA95" s="136"/>
    </row>
    <row r="96" spans="1:27" ht="15.75" customHeight="1">
      <c r="A96" s="136"/>
      <c r="B96" s="136"/>
      <c r="C96" s="136"/>
      <c r="D96" s="136"/>
      <c r="E96" s="136"/>
      <c r="F96" s="136"/>
      <c r="G96" s="136"/>
      <c r="H96" s="133"/>
      <c r="I96" s="133"/>
      <c r="J96" s="136"/>
      <c r="K96" s="136"/>
      <c r="L96" s="136"/>
      <c r="M96" s="136"/>
      <c r="N96" s="136"/>
      <c r="O96" s="136"/>
      <c r="P96" s="136"/>
      <c r="Q96" s="136"/>
      <c r="R96" s="136"/>
      <c r="S96" s="136"/>
      <c r="T96" s="136"/>
      <c r="U96" s="136"/>
      <c r="V96" s="136"/>
      <c r="W96" s="136"/>
      <c r="X96" s="136"/>
      <c r="Y96" s="136"/>
      <c r="Z96" s="136"/>
      <c r="AA96" s="136"/>
    </row>
    <row r="97" spans="1:27" ht="15.75" customHeight="1">
      <c r="A97" s="136"/>
      <c r="B97" s="136"/>
      <c r="C97" s="136"/>
      <c r="D97" s="136"/>
      <c r="E97" s="136"/>
      <c r="F97" s="136"/>
      <c r="G97" s="136"/>
      <c r="H97" s="133"/>
      <c r="I97" s="133"/>
      <c r="J97" s="136"/>
      <c r="K97" s="136"/>
      <c r="L97" s="136"/>
      <c r="M97" s="136"/>
      <c r="N97" s="136"/>
      <c r="O97" s="136"/>
      <c r="P97" s="136"/>
      <c r="Q97" s="136"/>
      <c r="R97" s="136"/>
      <c r="S97" s="136"/>
      <c r="T97" s="136"/>
      <c r="U97" s="136"/>
      <c r="V97" s="136"/>
      <c r="W97" s="136"/>
      <c r="X97" s="136"/>
      <c r="Y97" s="136"/>
      <c r="Z97" s="136"/>
      <c r="AA97" s="136"/>
    </row>
    <row r="98" spans="1:27" ht="15.75" customHeight="1">
      <c r="A98" s="136"/>
      <c r="B98" s="136"/>
      <c r="C98" s="136"/>
      <c r="D98" s="136"/>
      <c r="E98" s="136"/>
      <c r="F98" s="136"/>
      <c r="G98" s="136"/>
      <c r="H98" s="133"/>
      <c r="I98" s="133"/>
      <c r="J98" s="136"/>
      <c r="K98" s="136"/>
      <c r="L98" s="136"/>
      <c r="M98" s="136"/>
      <c r="N98" s="136"/>
      <c r="O98" s="136"/>
      <c r="P98" s="136"/>
      <c r="Q98" s="136"/>
      <c r="R98" s="136"/>
      <c r="S98" s="136"/>
      <c r="T98" s="136"/>
      <c r="U98" s="136"/>
      <c r="V98" s="136"/>
      <c r="W98" s="136"/>
      <c r="X98" s="136"/>
      <c r="Y98" s="136"/>
      <c r="Z98" s="136"/>
      <c r="AA98" s="136"/>
    </row>
    <row r="99" spans="1:27" ht="15.75" customHeight="1">
      <c r="A99" s="136"/>
      <c r="B99" s="136"/>
      <c r="C99" s="136"/>
      <c r="D99" s="136"/>
      <c r="E99" s="136"/>
      <c r="F99" s="136"/>
      <c r="G99" s="136"/>
      <c r="H99" s="133"/>
      <c r="I99" s="133"/>
      <c r="J99" s="136"/>
      <c r="K99" s="136"/>
      <c r="L99" s="136"/>
      <c r="M99" s="136"/>
      <c r="N99" s="136"/>
      <c r="O99" s="136"/>
      <c r="P99" s="136"/>
      <c r="Q99" s="136"/>
      <c r="R99" s="136"/>
      <c r="S99" s="136"/>
      <c r="T99" s="136"/>
      <c r="U99" s="136"/>
      <c r="V99" s="136"/>
      <c r="W99" s="136"/>
      <c r="X99" s="136"/>
      <c r="Y99" s="136"/>
      <c r="Z99" s="136"/>
      <c r="AA99" s="136"/>
    </row>
    <row r="100" spans="1:27" ht="15.75" customHeight="1">
      <c r="A100" s="136"/>
      <c r="B100" s="136"/>
      <c r="C100" s="136"/>
      <c r="D100" s="136"/>
      <c r="E100" s="136"/>
      <c r="F100" s="136"/>
      <c r="G100" s="136"/>
      <c r="H100" s="133"/>
      <c r="I100" s="133"/>
      <c r="J100" s="136"/>
      <c r="K100" s="136"/>
      <c r="L100" s="136"/>
      <c r="M100" s="136"/>
      <c r="N100" s="136"/>
      <c r="O100" s="136"/>
      <c r="P100" s="136"/>
      <c r="Q100" s="136"/>
      <c r="R100" s="136"/>
      <c r="S100" s="136"/>
      <c r="T100" s="136"/>
      <c r="U100" s="136"/>
      <c r="V100" s="136"/>
      <c r="W100" s="136"/>
      <c r="X100" s="136"/>
      <c r="Y100" s="136"/>
      <c r="Z100" s="136"/>
      <c r="AA100" s="136"/>
    </row>
    <row r="101" spans="1:27" ht="15.75" customHeight="1">
      <c r="A101" s="136"/>
      <c r="B101" s="136"/>
      <c r="C101" s="136"/>
      <c r="D101" s="136"/>
      <c r="E101" s="136"/>
      <c r="F101" s="136"/>
      <c r="G101" s="136"/>
      <c r="H101" s="133"/>
      <c r="I101" s="133"/>
      <c r="J101" s="136"/>
      <c r="K101" s="136"/>
      <c r="L101" s="136"/>
      <c r="M101" s="136"/>
      <c r="N101" s="136"/>
      <c r="O101" s="136"/>
      <c r="P101" s="136"/>
      <c r="Q101" s="136"/>
      <c r="R101" s="136"/>
      <c r="S101" s="136"/>
      <c r="T101" s="136"/>
      <c r="U101" s="136"/>
      <c r="V101" s="136"/>
      <c r="W101" s="136"/>
      <c r="X101" s="136"/>
      <c r="Y101" s="136"/>
      <c r="Z101" s="136"/>
      <c r="AA101" s="136"/>
    </row>
    <row r="102" spans="1:27" ht="15.75" customHeight="1">
      <c r="A102" s="136"/>
      <c r="B102" s="136"/>
      <c r="C102" s="136"/>
      <c r="D102" s="136"/>
      <c r="E102" s="136"/>
      <c r="F102" s="136"/>
      <c r="G102" s="136"/>
      <c r="H102" s="133"/>
      <c r="I102" s="133"/>
      <c r="J102" s="136"/>
      <c r="K102" s="136"/>
      <c r="L102" s="136"/>
      <c r="M102" s="136"/>
      <c r="N102" s="136"/>
      <c r="O102" s="136"/>
      <c r="P102" s="136"/>
      <c r="Q102" s="136"/>
      <c r="R102" s="136"/>
      <c r="S102" s="136"/>
      <c r="T102" s="136"/>
      <c r="U102" s="136"/>
      <c r="V102" s="136"/>
      <c r="W102" s="136"/>
      <c r="X102" s="136"/>
      <c r="Y102" s="136"/>
      <c r="Z102" s="136"/>
      <c r="AA102" s="136"/>
    </row>
    <row r="103" spans="1:27" ht="15.75" customHeight="1">
      <c r="A103" s="136"/>
      <c r="B103" s="136"/>
      <c r="C103" s="136"/>
      <c r="D103" s="136"/>
      <c r="E103" s="136"/>
      <c r="F103" s="136"/>
      <c r="G103" s="136"/>
      <c r="H103" s="133"/>
      <c r="I103" s="133"/>
      <c r="J103" s="136"/>
      <c r="K103" s="136"/>
      <c r="L103" s="136"/>
      <c r="M103" s="136"/>
      <c r="N103" s="136"/>
      <c r="O103" s="136"/>
      <c r="P103" s="136"/>
      <c r="Q103" s="136"/>
      <c r="R103" s="136"/>
      <c r="S103" s="136"/>
      <c r="T103" s="136"/>
      <c r="U103" s="136"/>
      <c r="V103" s="136"/>
      <c r="W103" s="136"/>
      <c r="X103" s="136"/>
      <c r="Y103" s="136"/>
      <c r="Z103" s="136"/>
      <c r="AA103" s="136"/>
    </row>
    <row r="104" spans="1:27" ht="15.75" customHeight="1">
      <c r="A104" s="136"/>
      <c r="B104" s="136"/>
      <c r="C104" s="136"/>
      <c r="D104" s="136"/>
      <c r="E104" s="136"/>
      <c r="F104" s="136"/>
      <c r="G104" s="136"/>
      <c r="H104" s="133"/>
      <c r="I104" s="133"/>
      <c r="J104" s="136"/>
      <c r="K104" s="136"/>
      <c r="L104" s="136"/>
      <c r="M104" s="136"/>
      <c r="N104" s="136"/>
      <c r="O104" s="136"/>
      <c r="P104" s="136"/>
      <c r="Q104" s="136"/>
      <c r="R104" s="136"/>
      <c r="S104" s="136"/>
      <c r="T104" s="136"/>
      <c r="U104" s="136"/>
      <c r="V104" s="136"/>
      <c r="W104" s="136"/>
      <c r="X104" s="136"/>
      <c r="Y104" s="136"/>
      <c r="Z104" s="136"/>
      <c r="AA104" s="136"/>
    </row>
    <row r="105" spans="1:27" ht="15.75" customHeight="1">
      <c r="A105" s="136"/>
      <c r="B105" s="136"/>
      <c r="C105" s="136"/>
      <c r="D105" s="136"/>
      <c r="E105" s="136"/>
      <c r="F105" s="136"/>
      <c r="G105" s="136"/>
      <c r="H105" s="133"/>
      <c r="I105" s="133"/>
      <c r="J105" s="136"/>
      <c r="K105" s="136"/>
      <c r="L105" s="136"/>
      <c r="M105" s="136"/>
      <c r="N105" s="136"/>
      <c r="O105" s="136"/>
      <c r="P105" s="136"/>
      <c r="Q105" s="136"/>
      <c r="R105" s="136"/>
      <c r="S105" s="136"/>
      <c r="T105" s="136"/>
      <c r="U105" s="136"/>
      <c r="V105" s="136"/>
      <c r="W105" s="136"/>
      <c r="X105" s="136"/>
      <c r="Y105" s="136"/>
      <c r="Z105" s="136"/>
      <c r="AA105" s="136"/>
    </row>
    <row r="106" spans="1:27" ht="15.75" customHeight="1">
      <c r="A106" s="136"/>
      <c r="B106" s="136"/>
      <c r="C106" s="136"/>
      <c r="D106" s="136"/>
      <c r="E106" s="136"/>
      <c r="F106" s="136"/>
      <c r="G106" s="136"/>
      <c r="H106" s="133"/>
      <c r="I106" s="133"/>
      <c r="J106" s="136"/>
      <c r="K106" s="136"/>
      <c r="L106" s="136"/>
      <c r="M106" s="136"/>
      <c r="N106" s="136"/>
      <c r="O106" s="136"/>
      <c r="P106" s="136"/>
      <c r="Q106" s="136"/>
      <c r="R106" s="136"/>
      <c r="S106" s="136"/>
      <c r="T106" s="136"/>
      <c r="U106" s="136"/>
      <c r="V106" s="136"/>
      <c r="W106" s="136"/>
      <c r="X106" s="136"/>
      <c r="Y106" s="136"/>
      <c r="Z106" s="136"/>
      <c r="AA106" s="136"/>
    </row>
    <row r="107" spans="1:27" ht="15.75" customHeight="1">
      <c r="A107" s="136"/>
      <c r="B107" s="136"/>
      <c r="C107" s="136"/>
      <c r="D107" s="136"/>
      <c r="E107" s="136"/>
      <c r="F107" s="136"/>
      <c r="G107" s="136"/>
      <c r="H107" s="133"/>
      <c r="I107" s="133"/>
      <c r="J107" s="136"/>
      <c r="K107" s="136"/>
      <c r="L107" s="136"/>
      <c r="M107" s="136"/>
      <c r="N107" s="136"/>
      <c r="O107" s="136"/>
      <c r="P107" s="136"/>
      <c r="Q107" s="136"/>
      <c r="R107" s="136"/>
      <c r="S107" s="136"/>
      <c r="T107" s="136"/>
      <c r="U107" s="136"/>
      <c r="V107" s="136"/>
      <c r="W107" s="136"/>
      <c r="X107" s="136"/>
      <c r="Y107" s="136"/>
      <c r="Z107" s="136"/>
      <c r="AA107" s="136"/>
    </row>
    <row r="108" spans="1:27" ht="15.75" customHeight="1">
      <c r="A108" s="136"/>
      <c r="B108" s="136"/>
      <c r="C108" s="136"/>
      <c r="D108" s="136"/>
      <c r="E108" s="136"/>
      <c r="F108" s="136"/>
      <c r="G108" s="136"/>
      <c r="H108" s="133"/>
      <c r="I108" s="133"/>
      <c r="J108" s="136"/>
      <c r="K108" s="136"/>
      <c r="L108" s="136"/>
      <c r="M108" s="136"/>
      <c r="N108" s="136"/>
      <c r="O108" s="136"/>
      <c r="P108" s="136"/>
      <c r="Q108" s="136"/>
      <c r="R108" s="136"/>
      <c r="S108" s="136"/>
      <c r="T108" s="136"/>
      <c r="U108" s="136"/>
      <c r="V108" s="136"/>
      <c r="W108" s="136"/>
      <c r="X108" s="136"/>
      <c r="Y108" s="136"/>
      <c r="Z108" s="136"/>
      <c r="AA108" s="136"/>
    </row>
    <row r="109" spans="1:27" ht="15.75" customHeight="1">
      <c r="A109" s="136"/>
      <c r="B109" s="136"/>
      <c r="C109" s="136"/>
      <c r="D109" s="136"/>
      <c r="E109" s="136"/>
      <c r="F109" s="136"/>
      <c r="G109" s="136"/>
      <c r="H109" s="133"/>
      <c r="I109" s="133"/>
      <c r="J109" s="136"/>
      <c r="K109" s="136"/>
      <c r="L109" s="136"/>
      <c r="M109" s="136"/>
      <c r="N109" s="136"/>
      <c r="O109" s="136"/>
      <c r="P109" s="136"/>
      <c r="Q109" s="136"/>
      <c r="R109" s="136"/>
      <c r="S109" s="136"/>
      <c r="T109" s="136"/>
      <c r="U109" s="136"/>
      <c r="V109" s="136"/>
      <c r="W109" s="136"/>
      <c r="X109" s="136"/>
      <c r="Y109" s="136"/>
      <c r="Z109" s="136"/>
      <c r="AA109" s="136"/>
    </row>
    <row r="110" spans="1:27" ht="15.75" customHeight="1">
      <c r="A110" s="136"/>
      <c r="B110" s="136"/>
      <c r="C110" s="136"/>
      <c r="D110" s="136"/>
      <c r="E110" s="136"/>
      <c r="F110" s="136"/>
      <c r="G110" s="136"/>
      <c r="H110" s="133"/>
      <c r="I110" s="133"/>
      <c r="J110" s="136"/>
      <c r="K110" s="136"/>
      <c r="L110" s="136"/>
      <c r="M110" s="136"/>
      <c r="N110" s="136"/>
      <c r="O110" s="136"/>
      <c r="P110" s="136"/>
      <c r="Q110" s="136"/>
      <c r="R110" s="136"/>
      <c r="S110" s="136"/>
      <c r="T110" s="136"/>
      <c r="U110" s="136"/>
      <c r="V110" s="136"/>
      <c r="W110" s="136"/>
      <c r="X110" s="136"/>
      <c r="Y110" s="136"/>
      <c r="Z110" s="136"/>
      <c r="AA110" s="136"/>
    </row>
    <row r="111" spans="1:27" ht="15.75" customHeight="1">
      <c r="A111" s="136"/>
      <c r="B111" s="136"/>
      <c r="C111" s="136"/>
      <c r="D111" s="136"/>
      <c r="E111" s="136"/>
      <c r="F111" s="136"/>
      <c r="G111" s="136"/>
      <c r="H111" s="133"/>
      <c r="I111" s="133"/>
      <c r="J111" s="136"/>
      <c r="K111" s="136"/>
      <c r="L111" s="136"/>
      <c r="M111" s="136"/>
      <c r="N111" s="136"/>
      <c r="O111" s="136"/>
      <c r="P111" s="136"/>
      <c r="Q111" s="136"/>
      <c r="R111" s="136"/>
      <c r="S111" s="136"/>
      <c r="T111" s="136"/>
      <c r="U111" s="136"/>
      <c r="V111" s="136"/>
      <c r="W111" s="136"/>
      <c r="X111" s="136"/>
      <c r="Y111" s="136"/>
      <c r="Z111" s="136"/>
      <c r="AA111" s="136"/>
    </row>
    <row r="112" spans="1:27" ht="15.75" customHeight="1">
      <c r="A112" s="136"/>
      <c r="B112" s="136"/>
      <c r="C112" s="136"/>
      <c r="D112" s="136"/>
      <c r="E112" s="136"/>
      <c r="F112" s="136"/>
      <c r="G112" s="136"/>
      <c r="H112" s="133"/>
      <c r="I112" s="133"/>
      <c r="J112" s="136"/>
      <c r="K112" s="136"/>
      <c r="L112" s="136"/>
      <c r="M112" s="136"/>
      <c r="N112" s="136"/>
      <c r="O112" s="136"/>
      <c r="P112" s="136"/>
      <c r="Q112" s="136"/>
      <c r="R112" s="136"/>
      <c r="S112" s="136"/>
      <c r="T112" s="136"/>
      <c r="U112" s="136"/>
      <c r="V112" s="136"/>
      <c r="W112" s="136"/>
      <c r="X112" s="136"/>
      <c r="Y112" s="136"/>
      <c r="Z112" s="136"/>
      <c r="AA112" s="136"/>
    </row>
    <row r="113" spans="1:27" ht="15.75" customHeight="1">
      <c r="A113" s="136"/>
      <c r="B113" s="136"/>
      <c r="C113" s="136"/>
      <c r="D113" s="136"/>
      <c r="E113" s="136"/>
      <c r="F113" s="136"/>
      <c r="G113" s="136"/>
      <c r="H113" s="133"/>
      <c r="I113" s="133"/>
      <c r="J113" s="136"/>
      <c r="K113" s="136"/>
      <c r="L113" s="136"/>
      <c r="M113" s="136"/>
      <c r="N113" s="136"/>
      <c r="O113" s="136"/>
      <c r="P113" s="136"/>
      <c r="Q113" s="136"/>
      <c r="R113" s="136"/>
      <c r="S113" s="136"/>
      <c r="T113" s="136"/>
      <c r="U113" s="136"/>
      <c r="V113" s="136"/>
      <c r="W113" s="136"/>
      <c r="X113" s="136"/>
      <c r="Y113" s="136"/>
      <c r="Z113" s="136"/>
      <c r="AA113" s="136"/>
    </row>
    <row r="114" spans="1:27" ht="15.75" customHeight="1">
      <c r="A114" s="136"/>
      <c r="B114" s="136"/>
      <c r="C114" s="136"/>
      <c r="D114" s="136"/>
      <c r="E114" s="136"/>
      <c r="F114" s="136"/>
      <c r="G114" s="136"/>
      <c r="H114" s="133"/>
      <c r="I114" s="133"/>
      <c r="J114" s="136"/>
      <c r="K114" s="136"/>
      <c r="L114" s="136"/>
      <c r="M114" s="136"/>
      <c r="N114" s="136"/>
      <c r="O114" s="136"/>
      <c r="P114" s="136"/>
      <c r="Q114" s="136"/>
      <c r="R114" s="136"/>
      <c r="S114" s="136"/>
      <c r="T114" s="136"/>
      <c r="U114" s="136"/>
      <c r="V114" s="136"/>
      <c r="W114" s="136"/>
      <c r="X114" s="136"/>
      <c r="Y114" s="136"/>
      <c r="Z114" s="136"/>
      <c r="AA114" s="136"/>
    </row>
    <row r="115" spans="1:27" ht="15.75" customHeight="1">
      <c r="A115" s="136"/>
      <c r="B115" s="136"/>
      <c r="C115" s="136"/>
      <c r="D115" s="136"/>
      <c r="E115" s="136"/>
      <c r="F115" s="136"/>
      <c r="G115" s="136"/>
      <c r="H115" s="133"/>
      <c r="I115" s="133"/>
      <c r="J115" s="136"/>
      <c r="K115" s="136"/>
      <c r="L115" s="136"/>
      <c r="M115" s="136"/>
      <c r="N115" s="136"/>
      <c r="O115" s="136"/>
      <c r="P115" s="136"/>
      <c r="Q115" s="136"/>
      <c r="R115" s="136"/>
      <c r="S115" s="136"/>
      <c r="T115" s="136"/>
      <c r="U115" s="136"/>
      <c r="V115" s="136"/>
      <c r="W115" s="136"/>
      <c r="X115" s="136"/>
      <c r="Y115" s="136"/>
      <c r="Z115" s="136"/>
      <c r="AA115" s="136"/>
    </row>
    <row r="116" spans="1:27" ht="15.75" customHeight="1">
      <c r="A116" s="136"/>
      <c r="B116" s="136"/>
      <c r="C116" s="136"/>
      <c r="D116" s="136"/>
      <c r="E116" s="136"/>
      <c r="F116" s="136"/>
      <c r="G116" s="136"/>
      <c r="H116" s="133"/>
      <c r="I116" s="133"/>
      <c r="J116" s="136"/>
      <c r="K116" s="136"/>
      <c r="L116" s="136"/>
      <c r="M116" s="136"/>
      <c r="N116" s="136"/>
      <c r="O116" s="136"/>
      <c r="P116" s="136"/>
      <c r="Q116" s="136"/>
      <c r="R116" s="136"/>
      <c r="S116" s="136"/>
      <c r="T116" s="136"/>
      <c r="U116" s="136"/>
      <c r="V116" s="136"/>
      <c r="W116" s="136"/>
      <c r="X116" s="136"/>
      <c r="Y116" s="136"/>
      <c r="Z116" s="136"/>
      <c r="AA116" s="136"/>
    </row>
    <row r="117" spans="1:27" ht="15.75" customHeight="1">
      <c r="A117" s="136"/>
      <c r="B117" s="136"/>
      <c r="C117" s="136"/>
      <c r="D117" s="136"/>
      <c r="E117" s="136"/>
      <c r="F117" s="136"/>
      <c r="G117" s="136"/>
      <c r="H117" s="133"/>
      <c r="I117" s="133"/>
      <c r="J117" s="136"/>
      <c r="K117" s="136"/>
      <c r="L117" s="136"/>
      <c r="M117" s="136"/>
      <c r="N117" s="136"/>
      <c r="O117" s="136"/>
      <c r="P117" s="136"/>
      <c r="Q117" s="136"/>
      <c r="R117" s="136"/>
      <c r="S117" s="136"/>
      <c r="T117" s="136"/>
      <c r="U117" s="136"/>
      <c r="V117" s="136"/>
      <c r="W117" s="136"/>
      <c r="X117" s="136"/>
      <c r="Y117" s="136"/>
      <c r="Z117" s="136"/>
      <c r="AA117" s="136"/>
    </row>
    <row r="118" spans="1:27" ht="15.75" customHeight="1">
      <c r="A118" s="136"/>
      <c r="B118" s="136"/>
      <c r="C118" s="136"/>
      <c r="D118" s="136"/>
      <c r="E118" s="136"/>
      <c r="F118" s="136"/>
      <c r="G118" s="136"/>
      <c r="H118" s="133"/>
      <c r="I118" s="133"/>
      <c r="J118" s="136"/>
      <c r="K118" s="136"/>
      <c r="L118" s="136"/>
      <c r="M118" s="136"/>
      <c r="N118" s="136"/>
      <c r="O118" s="136"/>
      <c r="P118" s="136"/>
      <c r="Q118" s="136"/>
      <c r="R118" s="136"/>
      <c r="S118" s="136"/>
      <c r="T118" s="136"/>
      <c r="U118" s="136"/>
      <c r="V118" s="136"/>
      <c r="W118" s="136"/>
      <c r="X118" s="136"/>
      <c r="Y118" s="136"/>
      <c r="Z118" s="136"/>
      <c r="AA118" s="136"/>
    </row>
    <row r="119" spans="1:27" ht="15.75" customHeight="1">
      <c r="A119" s="136"/>
      <c r="B119" s="136"/>
      <c r="C119" s="136"/>
      <c r="D119" s="136"/>
      <c r="E119" s="136"/>
      <c r="F119" s="136"/>
      <c r="G119" s="136"/>
      <c r="H119" s="133"/>
      <c r="I119" s="133"/>
      <c r="J119" s="136"/>
      <c r="K119" s="136"/>
      <c r="L119" s="136"/>
      <c r="M119" s="136"/>
      <c r="N119" s="136"/>
      <c r="O119" s="136"/>
      <c r="P119" s="136"/>
      <c r="Q119" s="136"/>
      <c r="R119" s="136"/>
      <c r="S119" s="136"/>
      <c r="T119" s="136"/>
      <c r="U119" s="136"/>
      <c r="V119" s="136"/>
      <c r="W119" s="136"/>
      <c r="X119" s="136"/>
      <c r="Y119" s="136"/>
      <c r="Z119" s="136"/>
      <c r="AA119" s="136"/>
    </row>
    <row r="120" spans="1:27" ht="15.75" customHeight="1">
      <c r="A120" s="136"/>
      <c r="B120" s="136"/>
      <c r="C120" s="136"/>
      <c r="D120" s="136"/>
      <c r="E120" s="136"/>
      <c r="F120" s="136"/>
      <c r="G120" s="136"/>
      <c r="H120" s="133"/>
      <c r="I120" s="133"/>
      <c r="J120" s="136"/>
      <c r="K120" s="136"/>
      <c r="L120" s="136"/>
      <c r="M120" s="136"/>
      <c r="N120" s="136"/>
      <c r="O120" s="136"/>
      <c r="P120" s="136"/>
      <c r="Q120" s="136"/>
      <c r="R120" s="136"/>
      <c r="S120" s="136"/>
      <c r="T120" s="136"/>
      <c r="U120" s="136"/>
      <c r="V120" s="136"/>
      <c r="W120" s="136"/>
      <c r="X120" s="136"/>
      <c r="Y120" s="136"/>
      <c r="Z120" s="136"/>
      <c r="AA120" s="136"/>
    </row>
    <row r="121" spans="1:27" ht="15.75" customHeight="1">
      <c r="A121" s="136"/>
      <c r="B121" s="136"/>
      <c r="C121" s="136"/>
      <c r="D121" s="136"/>
      <c r="E121" s="136"/>
      <c r="F121" s="136"/>
      <c r="G121" s="136"/>
      <c r="H121" s="133"/>
      <c r="I121" s="133"/>
      <c r="J121" s="136"/>
      <c r="K121" s="136"/>
      <c r="L121" s="136"/>
      <c r="M121" s="136"/>
      <c r="N121" s="136"/>
      <c r="O121" s="136"/>
      <c r="P121" s="136"/>
      <c r="Q121" s="136"/>
      <c r="R121" s="136"/>
      <c r="S121" s="136"/>
      <c r="T121" s="136"/>
      <c r="U121" s="136"/>
      <c r="V121" s="136"/>
      <c r="W121" s="136"/>
      <c r="X121" s="136"/>
      <c r="Y121" s="136"/>
      <c r="Z121" s="136"/>
      <c r="AA121" s="136"/>
    </row>
    <row r="122" spans="1:27" ht="15.75" customHeight="1">
      <c r="A122" s="136"/>
      <c r="B122" s="136"/>
      <c r="C122" s="136"/>
      <c r="D122" s="136"/>
      <c r="E122" s="136"/>
      <c r="F122" s="136"/>
      <c r="G122" s="136"/>
      <c r="H122" s="133"/>
      <c r="I122" s="133"/>
      <c r="J122" s="136"/>
      <c r="K122" s="136"/>
      <c r="L122" s="136"/>
      <c r="M122" s="136"/>
      <c r="N122" s="136"/>
      <c r="O122" s="136"/>
      <c r="P122" s="136"/>
      <c r="Q122" s="136"/>
      <c r="R122" s="136"/>
      <c r="S122" s="136"/>
      <c r="T122" s="136"/>
      <c r="U122" s="136"/>
      <c r="V122" s="136"/>
      <c r="W122" s="136"/>
      <c r="X122" s="136"/>
      <c r="Y122" s="136"/>
      <c r="Z122" s="136"/>
      <c r="AA122" s="136"/>
    </row>
    <row r="123" spans="1:27" ht="15.75" customHeight="1">
      <c r="A123" s="136"/>
      <c r="B123" s="136"/>
      <c r="C123" s="136"/>
      <c r="D123" s="136"/>
      <c r="E123" s="136"/>
      <c r="F123" s="136"/>
      <c r="G123" s="136"/>
      <c r="H123" s="133"/>
      <c r="I123" s="133"/>
      <c r="J123" s="136"/>
      <c r="K123" s="136"/>
      <c r="L123" s="136"/>
      <c r="M123" s="136"/>
      <c r="N123" s="136"/>
      <c r="O123" s="136"/>
      <c r="P123" s="136"/>
      <c r="Q123" s="136"/>
      <c r="R123" s="136"/>
      <c r="S123" s="136"/>
      <c r="T123" s="136"/>
      <c r="U123" s="136"/>
      <c r="V123" s="136"/>
      <c r="W123" s="136"/>
      <c r="X123" s="136"/>
      <c r="Y123" s="136"/>
      <c r="Z123" s="136"/>
      <c r="AA123" s="136"/>
    </row>
    <row r="124" spans="1:27" ht="15.75" customHeight="1">
      <c r="A124" s="136"/>
      <c r="B124" s="136"/>
      <c r="C124" s="136"/>
      <c r="D124" s="136"/>
      <c r="E124" s="136"/>
      <c r="F124" s="136"/>
      <c r="G124" s="136"/>
      <c r="H124" s="133"/>
      <c r="I124" s="133"/>
      <c r="J124" s="136"/>
      <c r="K124" s="136"/>
      <c r="L124" s="136"/>
      <c r="M124" s="136"/>
      <c r="N124" s="136"/>
      <c r="O124" s="136"/>
      <c r="P124" s="136"/>
      <c r="Q124" s="136"/>
      <c r="R124" s="136"/>
      <c r="S124" s="136"/>
      <c r="T124" s="136"/>
      <c r="U124" s="136"/>
      <c r="V124" s="136"/>
      <c r="W124" s="136"/>
      <c r="X124" s="136"/>
      <c r="Y124" s="136"/>
      <c r="Z124" s="136"/>
      <c r="AA124" s="136"/>
    </row>
    <row r="125" spans="1:27" ht="15.75" customHeight="1">
      <c r="A125" s="136"/>
      <c r="B125" s="136"/>
      <c r="C125" s="136"/>
      <c r="D125" s="136"/>
      <c r="E125" s="136"/>
      <c r="F125" s="136"/>
      <c r="G125" s="136"/>
      <c r="H125" s="133"/>
      <c r="I125" s="133"/>
      <c r="J125" s="136"/>
      <c r="K125" s="136"/>
      <c r="L125" s="136"/>
      <c r="M125" s="136"/>
      <c r="N125" s="136"/>
      <c r="O125" s="136"/>
      <c r="P125" s="136"/>
      <c r="Q125" s="136"/>
      <c r="R125" s="136"/>
      <c r="S125" s="136"/>
      <c r="T125" s="136"/>
      <c r="U125" s="136"/>
      <c r="V125" s="136"/>
      <c r="W125" s="136"/>
      <c r="X125" s="136"/>
      <c r="Y125" s="136"/>
      <c r="Z125" s="136"/>
      <c r="AA125" s="136"/>
    </row>
    <row r="126" spans="1:27" ht="15.75" customHeight="1">
      <c r="A126" s="136"/>
      <c r="B126" s="136"/>
      <c r="C126" s="136"/>
      <c r="D126" s="136"/>
      <c r="E126" s="136"/>
      <c r="F126" s="136"/>
      <c r="G126" s="136"/>
      <c r="H126" s="133"/>
      <c r="I126" s="133"/>
      <c r="J126" s="136"/>
      <c r="K126" s="136"/>
      <c r="L126" s="136"/>
      <c r="M126" s="136"/>
      <c r="N126" s="136"/>
      <c r="O126" s="136"/>
      <c r="P126" s="136"/>
      <c r="Q126" s="136"/>
      <c r="R126" s="136"/>
      <c r="S126" s="136"/>
      <c r="T126" s="136"/>
      <c r="U126" s="136"/>
      <c r="V126" s="136"/>
      <c r="W126" s="136"/>
      <c r="X126" s="136"/>
      <c r="Y126" s="136"/>
      <c r="Z126" s="136"/>
      <c r="AA126" s="136"/>
    </row>
    <row r="127" spans="1:27" ht="15.75" customHeight="1">
      <c r="A127" s="136"/>
      <c r="B127" s="136"/>
      <c r="C127" s="136"/>
      <c r="D127" s="136"/>
      <c r="E127" s="136"/>
      <c r="F127" s="136"/>
      <c r="G127" s="136"/>
      <c r="H127" s="133"/>
      <c r="I127" s="133"/>
      <c r="J127" s="136"/>
      <c r="K127" s="136"/>
      <c r="L127" s="136"/>
      <c r="M127" s="136"/>
      <c r="N127" s="136"/>
      <c r="O127" s="136"/>
      <c r="P127" s="136"/>
      <c r="Q127" s="136"/>
      <c r="R127" s="136"/>
      <c r="S127" s="136"/>
      <c r="T127" s="136"/>
      <c r="U127" s="136"/>
      <c r="V127" s="136"/>
      <c r="W127" s="136"/>
      <c r="X127" s="136"/>
      <c r="Y127" s="136"/>
      <c r="Z127" s="136"/>
      <c r="AA127" s="136"/>
    </row>
    <row r="128" spans="1:27" ht="15.75" customHeight="1">
      <c r="A128" s="136"/>
      <c r="B128" s="136"/>
      <c r="C128" s="136"/>
      <c r="D128" s="136"/>
      <c r="E128" s="136"/>
      <c r="F128" s="136"/>
      <c r="G128" s="136"/>
      <c r="H128" s="133"/>
      <c r="I128" s="133"/>
      <c r="J128" s="136"/>
      <c r="K128" s="136"/>
      <c r="L128" s="136"/>
      <c r="M128" s="136"/>
      <c r="N128" s="136"/>
      <c r="O128" s="136"/>
      <c r="P128" s="136"/>
      <c r="Q128" s="136"/>
      <c r="R128" s="136"/>
      <c r="S128" s="136"/>
      <c r="T128" s="136"/>
      <c r="U128" s="136"/>
      <c r="V128" s="136"/>
      <c r="W128" s="136"/>
      <c r="X128" s="136"/>
      <c r="Y128" s="136"/>
      <c r="Z128" s="136"/>
      <c r="AA128" s="136"/>
    </row>
    <row r="129" spans="1:27" ht="15.75" customHeight="1">
      <c r="A129" s="136"/>
      <c r="B129" s="136"/>
      <c r="C129" s="136"/>
      <c r="D129" s="136"/>
      <c r="E129" s="136"/>
      <c r="F129" s="136"/>
      <c r="G129" s="136"/>
      <c r="H129" s="133"/>
      <c r="I129" s="133"/>
      <c r="J129" s="136"/>
      <c r="K129" s="136"/>
      <c r="L129" s="136"/>
      <c r="M129" s="136"/>
      <c r="N129" s="136"/>
      <c r="O129" s="136"/>
      <c r="P129" s="136"/>
      <c r="Q129" s="136"/>
      <c r="R129" s="136"/>
      <c r="S129" s="136"/>
      <c r="T129" s="136"/>
      <c r="U129" s="136"/>
      <c r="V129" s="136"/>
      <c r="W129" s="136"/>
      <c r="X129" s="136"/>
      <c r="Y129" s="136"/>
      <c r="Z129" s="136"/>
      <c r="AA129" s="136"/>
    </row>
    <row r="130" spans="1:27" ht="15.75" customHeight="1">
      <c r="A130" s="136"/>
      <c r="B130" s="136"/>
      <c r="C130" s="136"/>
      <c r="D130" s="136"/>
      <c r="E130" s="136"/>
      <c r="F130" s="136"/>
      <c r="G130" s="136"/>
      <c r="H130" s="133"/>
      <c r="I130" s="133"/>
      <c r="J130" s="136"/>
      <c r="K130" s="136"/>
      <c r="L130" s="136"/>
      <c r="M130" s="136"/>
      <c r="N130" s="136"/>
      <c r="O130" s="136"/>
      <c r="P130" s="136"/>
      <c r="Q130" s="136"/>
      <c r="R130" s="136"/>
      <c r="S130" s="136"/>
      <c r="T130" s="136"/>
      <c r="U130" s="136"/>
      <c r="V130" s="136"/>
      <c r="W130" s="136"/>
      <c r="X130" s="136"/>
      <c r="Y130" s="136"/>
      <c r="Z130" s="136"/>
      <c r="AA130" s="136"/>
    </row>
    <row r="131" spans="1:27" ht="15.75" customHeight="1">
      <c r="A131" s="136"/>
      <c r="B131" s="136"/>
      <c r="C131" s="136"/>
      <c r="D131" s="136"/>
      <c r="E131" s="136"/>
      <c r="F131" s="136"/>
      <c r="G131" s="136"/>
      <c r="H131" s="133"/>
      <c r="I131" s="133"/>
      <c r="J131" s="136"/>
      <c r="K131" s="136"/>
      <c r="L131" s="136"/>
      <c r="M131" s="136"/>
      <c r="N131" s="136"/>
      <c r="O131" s="136"/>
      <c r="P131" s="136"/>
      <c r="Q131" s="136"/>
      <c r="R131" s="136"/>
      <c r="S131" s="136"/>
      <c r="T131" s="136"/>
      <c r="U131" s="136"/>
      <c r="V131" s="136"/>
      <c r="W131" s="136"/>
      <c r="X131" s="136"/>
      <c r="Y131" s="136"/>
      <c r="Z131" s="136"/>
      <c r="AA131" s="136"/>
    </row>
    <row r="132" spans="1:27" ht="15.75" customHeight="1">
      <c r="A132" s="136"/>
      <c r="B132" s="136"/>
      <c r="C132" s="136"/>
      <c r="D132" s="136"/>
      <c r="E132" s="136"/>
      <c r="F132" s="136"/>
      <c r="G132" s="136"/>
      <c r="H132" s="133"/>
      <c r="I132" s="133"/>
      <c r="J132" s="136"/>
      <c r="K132" s="136"/>
      <c r="L132" s="136"/>
      <c r="M132" s="136"/>
      <c r="N132" s="136"/>
      <c r="O132" s="136"/>
      <c r="P132" s="136"/>
      <c r="Q132" s="136"/>
      <c r="R132" s="136"/>
      <c r="S132" s="136"/>
      <c r="T132" s="136"/>
      <c r="U132" s="136"/>
      <c r="V132" s="136"/>
      <c r="W132" s="136"/>
      <c r="X132" s="136"/>
      <c r="Y132" s="136"/>
      <c r="Z132" s="136"/>
      <c r="AA132" s="136"/>
    </row>
    <row r="133" spans="1:27" ht="15.75" customHeight="1">
      <c r="A133" s="136"/>
      <c r="B133" s="136"/>
      <c r="C133" s="136"/>
      <c r="D133" s="136"/>
      <c r="E133" s="136"/>
      <c r="F133" s="136"/>
      <c r="G133" s="136"/>
      <c r="H133" s="133"/>
      <c r="I133" s="133"/>
      <c r="J133" s="136"/>
      <c r="K133" s="136"/>
      <c r="L133" s="136"/>
      <c r="M133" s="136"/>
      <c r="N133" s="136"/>
      <c r="O133" s="136"/>
      <c r="P133" s="136"/>
      <c r="Q133" s="136"/>
      <c r="R133" s="136"/>
      <c r="S133" s="136"/>
      <c r="T133" s="136"/>
      <c r="U133" s="136"/>
      <c r="V133" s="136"/>
      <c r="W133" s="136"/>
      <c r="X133" s="136"/>
      <c r="Y133" s="136"/>
      <c r="Z133" s="136"/>
      <c r="AA133" s="136"/>
    </row>
    <row r="134" spans="1:27" ht="15.75" customHeight="1">
      <c r="A134" s="136"/>
      <c r="B134" s="136"/>
      <c r="C134" s="136"/>
      <c r="D134" s="136"/>
      <c r="E134" s="136"/>
      <c r="F134" s="136"/>
      <c r="G134" s="136"/>
      <c r="H134" s="133"/>
      <c r="I134" s="133"/>
      <c r="J134" s="136"/>
      <c r="K134" s="136"/>
      <c r="L134" s="136"/>
      <c r="M134" s="136"/>
      <c r="N134" s="136"/>
      <c r="O134" s="136"/>
      <c r="P134" s="136"/>
      <c r="Q134" s="136"/>
      <c r="R134" s="136"/>
      <c r="S134" s="136"/>
      <c r="T134" s="136"/>
      <c r="U134" s="136"/>
      <c r="V134" s="136"/>
      <c r="W134" s="136"/>
      <c r="X134" s="136"/>
      <c r="Y134" s="136"/>
      <c r="Z134" s="136"/>
      <c r="AA134" s="136"/>
    </row>
    <row r="135" spans="1:27" ht="15.75" customHeight="1">
      <c r="A135" s="136"/>
      <c r="B135" s="136"/>
      <c r="C135" s="136"/>
      <c r="D135" s="136"/>
      <c r="E135" s="136"/>
      <c r="F135" s="136"/>
      <c r="G135" s="136"/>
      <c r="H135" s="133"/>
      <c r="I135" s="133"/>
      <c r="J135" s="136"/>
      <c r="K135" s="136"/>
      <c r="L135" s="136"/>
      <c r="M135" s="136"/>
      <c r="N135" s="136"/>
      <c r="O135" s="136"/>
      <c r="P135" s="136"/>
      <c r="Q135" s="136"/>
      <c r="R135" s="136"/>
      <c r="S135" s="136"/>
      <c r="T135" s="136"/>
      <c r="U135" s="136"/>
      <c r="V135" s="136"/>
      <c r="W135" s="136"/>
      <c r="X135" s="136"/>
      <c r="Y135" s="136"/>
      <c r="Z135" s="136"/>
      <c r="AA135" s="136"/>
    </row>
    <row r="136" spans="1:27" ht="15.75" customHeight="1">
      <c r="A136" s="136"/>
      <c r="B136" s="136"/>
      <c r="C136" s="136"/>
      <c r="D136" s="136"/>
      <c r="E136" s="136"/>
      <c r="F136" s="136"/>
      <c r="G136" s="136"/>
      <c r="H136" s="133"/>
      <c r="I136" s="133"/>
      <c r="J136" s="136"/>
      <c r="K136" s="136"/>
      <c r="L136" s="136"/>
      <c r="M136" s="136"/>
      <c r="N136" s="136"/>
      <c r="O136" s="136"/>
      <c r="P136" s="136"/>
      <c r="Q136" s="136"/>
      <c r="R136" s="136"/>
      <c r="S136" s="136"/>
      <c r="T136" s="136"/>
      <c r="U136" s="136"/>
      <c r="V136" s="136"/>
      <c r="W136" s="136"/>
      <c r="X136" s="136"/>
      <c r="Y136" s="136"/>
      <c r="Z136" s="136"/>
      <c r="AA136" s="136"/>
    </row>
    <row r="137" spans="1:27" ht="15.75" customHeight="1">
      <c r="A137" s="136"/>
      <c r="B137" s="136"/>
      <c r="C137" s="136"/>
      <c r="D137" s="136"/>
      <c r="E137" s="136"/>
      <c r="F137" s="136"/>
      <c r="G137" s="136"/>
      <c r="H137" s="133"/>
      <c r="I137" s="133"/>
      <c r="J137" s="136"/>
      <c r="K137" s="136"/>
      <c r="L137" s="136"/>
      <c r="M137" s="136"/>
      <c r="N137" s="136"/>
      <c r="O137" s="136"/>
      <c r="P137" s="136"/>
      <c r="Q137" s="136"/>
      <c r="R137" s="136"/>
      <c r="S137" s="136"/>
      <c r="T137" s="136"/>
      <c r="U137" s="136"/>
      <c r="V137" s="136"/>
      <c r="W137" s="136"/>
      <c r="X137" s="136"/>
      <c r="Y137" s="136"/>
      <c r="Z137" s="136"/>
      <c r="AA137" s="136"/>
    </row>
    <row r="138" spans="1:27" ht="15.75" customHeight="1">
      <c r="A138" s="136"/>
      <c r="B138" s="136"/>
      <c r="C138" s="136"/>
      <c r="D138" s="136"/>
      <c r="E138" s="136"/>
      <c r="F138" s="136"/>
      <c r="G138" s="136"/>
      <c r="H138" s="133"/>
      <c r="I138" s="133"/>
      <c r="J138" s="136"/>
      <c r="K138" s="136"/>
      <c r="L138" s="136"/>
      <c r="M138" s="136"/>
      <c r="N138" s="136"/>
      <c r="O138" s="136"/>
      <c r="P138" s="136"/>
      <c r="Q138" s="136"/>
      <c r="R138" s="136"/>
      <c r="S138" s="136"/>
      <c r="T138" s="136"/>
      <c r="U138" s="136"/>
      <c r="V138" s="136"/>
      <c r="W138" s="136"/>
      <c r="X138" s="136"/>
      <c r="Y138" s="136"/>
      <c r="Z138" s="136"/>
      <c r="AA138" s="136"/>
    </row>
    <row r="139" spans="1:27" ht="15.75" customHeight="1">
      <c r="A139" s="136"/>
      <c r="B139" s="136"/>
      <c r="C139" s="136"/>
      <c r="D139" s="136"/>
      <c r="E139" s="136"/>
      <c r="F139" s="136"/>
      <c r="G139" s="136"/>
      <c r="H139" s="133"/>
      <c r="I139" s="133"/>
      <c r="J139" s="136"/>
      <c r="K139" s="136"/>
      <c r="L139" s="136"/>
      <c r="M139" s="136"/>
      <c r="N139" s="136"/>
      <c r="O139" s="136"/>
      <c r="P139" s="136"/>
      <c r="Q139" s="136"/>
      <c r="R139" s="136"/>
      <c r="S139" s="136"/>
      <c r="T139" s="136"/>
      <c r="U139" s="136"/>
      <c r="V139" s="136"/>
      <c r="W139" s="136"/>
      <c r="X139" s="136"/>
      <c r="Y139" s="136"/>
      <c r="Z139" s="136"/>
      <c r="AA139" s="136"/>
    </row>
    <row r="140" spans="1:27" ht="15.75" customHeight="1">
      <c r="A140" s="136"/>
      <c r="B140" s="136"/>
      <c r="C140" s="136"/>
      <c r="D140" s="136"/>
      <c r="E140" s="136"/>
      <c r="F140" s="136"/>
      <c r="G140" s="136"/>
      <c r="H140" s="133"/>
      <c r="I140" s="133"/>
      <c r="J140" s="136"/>
      <c r="K140" s="136"/>
      <c r="L140" s="136"/>
      <c r="M140" s="136"/>
      <c r="N140" s="136"/>
      <c r="O140" s="136"/>
      <c r="P140" s="136"/>
      <c r="Q140" s="136"/>
      <c r="R140" s="136"/>
      <c r="S140" s="136"/>
      <c r="T140" s="136"/>
      <c r="U140" s="136"/>
      <c r="V140" s="136"/>
      <c r="W140" s="136"/>
      <c r="X140" s="136"/>
      <c r="Y140" s="136"/>
      <c r="Z140" s="136"/>
      <c r="AA140" s="136"/>
    </row>
    <row r="141" spans="1:27" ht="15.75" customHeight="1">
      <c r="A141" s="136"/>
      <c r="B141" s="136"/>
      <c r="C141" s="136"/>
      <c r="D141" s="136"/>
      <c r="E141" s="136"/>
      <c r="F141" s="136"/>
      <c r="G141" s="136"/>
      <c r="H141" s="133"/>
      <c r="I141" s="133"/>
      <c r="J141" s="136"/>
      <c r="K141" s="136"/>
      <c r="L141" s="136"/>
      <c r="M141" s="136"/>
      <c r="N141" s="136"/>
      <c r="O141" s="136"/>
      <c r="P141" s="136"/>
      <c r="Q141" s="136"/>
      <c r="R141" s="136"/>
      <c r="S141" s="136"/>
      <c r="T141" s="136"/>
      <c r="U141" s="136"/>
      <c r="V141" s="136"/>
      <c r="W141" s="136"/>
      <c r="X141" s="136"/>
      <c r="Y141" s="136"/>
      <c r="Z141" s="136"/>
      <c r="AA141" s="136"/>
    </row>
    <row r="142" spans="1:27" ht="15.75" customHeight="1">
      <c r="A142" s="136"/>
      <c r="B142" s="136"/>
      <c r="C142" s="136"/>
      <c r="D142" s="136"/>
      <c r="E142" s="136"/>
      <c r="F142" s="136"/>
      <c r="G142" s="136"/>
      <c r="H142" s="133"/>
      <c r="I142" s="133"/>
      <c r="J142" s="136"/>
      <c r="K142" s="136"/>
      <c r="L142" s="136"/>
      <c r="M142" s="136"/>
      <c r="N142" s="136"/>
      <c r="O142" s="136"/>
      <c r="P142" s="136"/>
      <c r="Q142" s="136"/>
      <c r="R142" s="136"/>
      <c r="S142" s="136"/>
      <c r="T142" s="136"/>
      <c r="U142" s="136"/>
      <c r="V142" s="136"/>
      <c r="W142" s="136"/>
      <c r="X142" s="136"/>
      <c r="Y142" s="136"/>
      <c r="Z142" s="136"/>
      <c r="AA142" s="136"/>
    </row>
    <row r="143" spans="1:27" ht="15.75" customHeight="1">
      <c r="A143" s="136"/>
      <c r="B143" s="136"/>
      <c r="C143" s="136"/>
      <c r="D143" s="136"/>
      <c r="E143" s="136"/>
      <c r="F143" s="136"/>
      <c r="G143" s="136"/>
      <c r="H143" s="133"/>
      <c r="I143" s="133"/>
      <c r="J143" s="136"/>
      <c r="K143" s="136"/>
      <c r="L143" s="136"/>
      <c r="M143" s="136"/>
      <c r="N143" s="136"/>
      <c r="O143" s="136"/>
      <c r="P143" s="136"/>
      <c r="Q143" s="136"/>
      <c r="R143" s="136"/>
      <c r="S143" s="136"/>
      <c r="T143" s="136"/>
      <c r="U143" s="136"/>
      <c r="V143" s="136"/>
      <c r="W143" s="136"/>
      <c r="X143" s="136"/>
      <c r="Y143" s="136"/>
      <c r="Z143" s="136"/>
      <c r="AA143" s="136"/>
    </row>
    <row r="144" spans="1:27" ht="15.75" customHeight="1">
      <c r="A144" s="136"/>
      <c r="B144" s="136"/>
      <c r="C144" s="136"/>
      <c r="D144" s="136"/>
      <c r="E144" s="136"/>
      <c r="F144" s="136"/>
      <c r="G144" s="136"/>
      <c r="H144" s="133"/>
      <c r="I144" s="133"/>
      <c r="J144" s="136"/>
      <c r="K144" s="136"/>
      <c r="L144" s="136"/>
      <c r="M144" s="136"/>
      <c r="N144" s="136"/>
      <c r="O144" s="136"/>
      <c r="P144" s="136"/>
      <c r="Q144" s="136"/>
      <c r="R144" s="136"/>
      <c r="S144" s="136"/>
      <c r="T144" s="136"/>
      <c r="U144" s="136"/>
      <c r="V144" s="136"/>
      <c r="W144" s="136"/>
      <c r="X144" s="136"/>
      <c r="Y144" s="136"/>
      <c r="Z144" s="136"/>
      <c r="AA144" s="136"/>
    </row>
    <row r="145" spans="1:27" ht="15.75" customHeight="1">
      <c r="A145" s="136"/>
      <c r="B145" s="136"/>
      <c r="C145" s="136"/>
      <c r="D145" s="136"/>
      <c r="E145" s="136"/>
      <c r="F145" s="136"/>
      <c r="G145" s="136"/>
      <c r="H145" s="133"/>
      <c r="I145" s="133"/>
      <c r="J145" s="136"/>
      <c r="K145" s="136"/>
      <c r="L145" s="136"/>
      <c r="M145" s="136"/>
      <c r="N145" s="136"/>
      <c r="O145" s="136"/>
      <c r="P145" s="136"/>
      <c r="Q145" s="136"/>
      <c r="R145" s="136"/>
      <c r="S145" s="136"/>
      <c r="T145" s="136"/>
      <c r="U145" s="136"/>
      <c r="V145" s="136"/>
      <c r="W145" s="136"/>
      <c r="X145" s="136"/>
      <c r="Y145" s="136"/>
      <c r="Z145" s="136"/>
      <c r="AA145" s="136"/>
    </row>
    <row r="146" spans="1:27" ht="15.75" customHeight="1">
      <c r="A146" s="136"/>
      <c r="B146" s="136"/>
      <c r="C146" s="136"/>
      <c r="D146" s="136"/>
      <c r="E146" s="136"/>
      <c r="F146" s="136"/>
      <c r="G146" s="136"/>
      <c r="H146" s="133"/>
      <c r="I146" s="133"/>
      <c r="J146" s="136"/>
      <c r="K146" s="136"/>
      <c r="L146" s="136"/>
      <c r="M146" s="136"/>
      <c r="N146" s="136"/>
      <c r="O146" s="136"/>
      <c r="P146" s="136"/>
      <c r="Q146" s="136"/>
      <c r="R146" s="136"/>
      <c r="S146" s="136"/>
      <c r="T146" s="136"/>
      <c r="U146" s="136"/>
      <c r="V146" s="136"/>
      <c r="W146" s="136"/>
      <c r="X146" s="136"/>
      <c r="Y146" s="136"/>
      <c r="Z146" s="136"/>
      <c r="AA146" s="136"/>
    </row>
    <row r="147" spans="1:27" ht="15.75" customHeight="1">
      <c r="A147" s="136"/>
      <c r="B147" s="136"/>
      <c r="C147" s="136"/>
      <c r="D147" s="136"/>
      <c r="E147" s="136"/>
      <c r="F147" s="136"/>
      <c r="G147" s="136"/>
      <c r="H147" s="133"/>
      <c r="I147" s="133"/>
      <c r="J147" s="136"/>
      <c r="K147" s="136"/>
      <c r="L147" s="136"/>
      <c r="M147" s="136"/>
      <c r="N147" s="136"/>
      <c r="O147" s="136"/>
      <c r="P147" s="136"/>
      <c r="Q147" s="136"/>
      <c r="R147" s="136"/>
      <c r="S147" s="136"/>
      <c r="T147" s="136"/>
      <c r="U147" s="136"/>
      <c r="V147" s="136"/>
      <c r="W147" s="136"/>
      <c r="X147" s="136"/>
      <c r="Y147" s="136"/>
      <c r="Z147" s="136"/>
      <c r="AA147" s="136"/>
    </row>
    <row r="148" spans="1:27" ht="15.75" customHeight="1">
      <c r="A148" s="136"/>
      <c r="B148" s="136"/>
      <c r="C148" s="136"/>
      <c r="D148" s="136"/>
      <c r="E148" s="136"/>
      <c r="F148" s="136"/>
      <c r="G148" s="136"/>
      <c r="H148" s="133"/>
      <c r="I148" s="133"/>
      <c r="J148" s="136"/>
      <c r="K148" s="136"/>
      <c r="L148" s="136"/>
      <c r="M148" s="136"/>
      <c r="N148" s="136"/>
      <c r="O148" s="136"/>
      <c r="P148" s="136"/>
      <c r="Q148" s="136"/>
      <c r="R148" s="136"/>
      <c r="S148" s="136"/>
      <c r="T148" s="136"/>
      <c r="U148" s="136"/>
      <c r="V148" s="136"/>
      <c r="W148" s="136"/>
      <c r="X148" s="136"/>
      <c r="Y148" s="136"/>
      <c r="Z148" s="136"/>
      <c r="AA148" s="136"/>
    </row>
    <row r="149" spans="1:27" ht="15.75" customHeight="1">
      <c r="A149" s="136"/>
      <c r="B149" s="136"/>
      <c r="C149" s="136"/>
      <c r="D149" s="136"/>
      <c r="E149" s="136"/>
      <c r="F149" s="136"/>
      <c r="G149" s="136"/>
      <c r="H149" s="133"/>
      <c r="I149" s="133"/>
      <c r="J149" s="136"/>
      <c r="K149" s="136"/>
      <c r="L149" s="136"/>
      <c r="M149" s="136"/>
      <c r="N149" s="136"/>
      <c r="O149" s="136"/>
      <c r="P149" s="136"/>
      <c r="Q149" s="136"/>
      <c r="R149" s="136"/>
      <c r="S149" s="136"/>
      <c r="T149" s="136"/>
      <c r="U149" s="136"/>
      <c r="V149" s="136"/>
      <c r="W149" s="136"/>
      <c r="X149" s="136"/>
      <c r="Y149" s="136"/>
      <c r="Z149" s="136"/>
      <c r="AA149" s="136"/>
    </row>
    <row r="150" spans="1:27" ht="15.75" customHeight="1">
      <c r="A150" s="136"/>
      <c r="B150" s="136"/>
      <c r="C150" s="136"/>
      <c r="D150" s="136"/>
      <c r="E150" s="136"/>
      <c r="F150" s="136"/>
      <c r="G150" s="136"/>
      <c r="H150" s="133"/>
      <c r="I150" s="133"/>
      <c r="J150" s="136"/>
      <c r="K150" s="136"/>
      <c r="L150" s="136"/>
      <c r="M150" s="136"/>
      <c r="N150" s="136"/>
      <c r="O150" s="136"/>
      <c r="P150" s="136"/>
      <c r="Q150" s="136"/>
      <c r="R150" s="136"/>
      <c r="S150" s="136"/>
      <c r="T150" s="136"/>
      <c r="U150" s="136"/>
      <c r="V150" s="136"/>
      <c r="W150" s="136"/>
      <c r="X150" s="136"/>
      <c r="Y150" s="136"/>
      <c r="Z150" s="136"/>
      <c r="AA150" s="136"/>
    </row>
    <row r="151" spans="1:27" ht="15.75" customHeight="1">
      <c r="A151" s="136"/>
      <c r="B151" s="136"/>
      <c r="C151" s="136"/>
      <c r="D151" s="136"/>
      <c r="E151" s="136"/>
      <c r="F151" s="136"/>
      <c r="G151" s="136"/>
      <c r="H151" s="133"/>
      <c r="I151" s="133"/>
      <c r="J151" s="136"/>
      <c r="K151" s="136"/>
      <c r="L151" s="136"/>
      <c r="M151" s="136"/>
      <c r="N151" s="136"/>
      <c r="O151" s="136"/>
      <c r="P151" s="136"/>
      <c r="Q151" s="136"/>
      <c r="R151" s="136"/>
      <c r="S151" s="136"/>
      <c r="T151" s="136"/>
      <c r="U151" s="136"/>
      <c r="V151" s="136"/>
      <c r="W151" s="136"/>
      <c r="X151" s="136"/>
      <c r="Y151" s="136"/>
      <c r="Z151" s="136"/>
      <c r="AA151" s="136"/>
    </row>
    <row r="152" spans="1:27" ht="15.75" customHeight="1">
      <c r="A152" s="136"/>
      <c r="B152" s="136"/>
      <c r="C152" s="136"/>
      <c r="D152" s="136"/>
      <c r="E152" s="136"/>
      <c r="F152" s="136"/>
      <c r="G152" s="136"/>
      <c r="H152" s="133"/>
      <c r="I152" s="133"/>
      <c r="J152" s="136"/>
      <c r="K152" s="136"/>
      <c r="L152" s="136"/>
      <c r="M152" s="136"/>
      <c r="N152" s="136"/>
      <c r="O152" s="136"/>
      <c r="P152" s="136"/>
      <c r="Q152" s="136"/>
      <c r="R152" s="136"/>
      <c r="S152" s="136"/>
      <c r="T152" s="136"/>
      <c r="U152" s="136"/>
      <c r="V152" s="136"/>
      <c r="W152" s="136"/>
      <c r="X152" s="136"/>
      <c r="Y152" s="136"/>
      <c r="Z152" s="136"/>
      <c r="AA152" s="136"/>
    </row>
    <row r="153" spans="1:27" ht="15.75" customHeight="1">
      <c r="A153" s="136"/>
      <c r="B153" s="136"/>
      <c r="C153" s="136"/>
      <c r="D153" s="136"/>
      <c r="E153" s="136"/>
      <c r="F153" s="136"/>
      <c r="G153" s="136"/>
      <c r="H153" s="133"/>
      <c r="I153" s="133"/>
      <c r="J153" s="136"/>
      <c r="K153" s="136"/>
      <c r="L153" s="136"/>
      <c r="M153" s="136"/>
      <c r="N153" s="136"/>
      <c r="O153" s="136"/>
      <c r="P153" s="136"/>
      <c r="Q153" s="136"/>
      <c r="R153" s="136"/>
      <c r="S153" s="136"/>
      <c r="T153" s="136"/>
      <c r="U153" s="136"/>
      <c r="V153" s="136"/>
      <c r="W153" s="136"/>
      <c r="X153" s="136"/>
      <c r="Y153" s="136"/>
      <c r="Z153" s="136"/>
      <c r="AA153" s="136"/>
    </row>
    <row r="154" spans="1:27" ht="15.75" customHeight="1">
      <c r="A154" s="136"/>
      <c r="B154" s="136"/>
      <c r="C154" s="136"/>
      <c r="D154" s="136"/>
      <c r="E154" s="136"/>
      <c r="F154" s="136"/>
      <c r="G154" s="136"/>
      <c r="H154" s="133"/>
      <c r="I154" s="133"/>
      <c r="J154" s="136"/>
      <c r="K154" s="136"/>
      <c r="L154" s="136"/>
      <c r="M154" s="136"/>
      <c r="N154" s="136"/>
      <c r="O154" s="136"/>
      <c r="P154" s="136"/>
      <c r="Q154" s="136"/>
      <c r="R154" s="136"/>
      <c r="S154" s="136"/>
      <c r="T154" s="136"/>
      <c r="U154" s="136"/>
      <c r="V154" s="136"/>
      <c r="W154" s="136"/>
      <c r="X154" s="136"/>
      <c r="Y154" s="136"/>
      <c r="Z154" s="136"/>
      <c r="AA154" s="136"/>
    </row>
    <row r="155" spans="1:27" ht="15.75" customHeight="1">
      <c r="A155" s="136"/>
      <c r="B155" s="136"/>
      <c r="C155" s="136"/>
      <c r="D155" s="136"/>
      <c r="E155" s="136"/>
      <c r="F155" s="136"/>
      <c r="G155" s="136"/>
      <c r="H155" s="133"/>
      <c r="I155" s="133"/>
      <c r="J155" s="136"/>
      <c r="K155" s="136"/>
      <c r="L155" s="136"/>
      <c r="M155" s="136"/>
      <c r="N155" s="136"/>
      <c r="O155" s="136"/>
      <c r="P155" s="136"/>
      <c r="Q155" s="136"/>
      <c r="R155" s="136"/>
      <c r="S155" s="136"/>
      <c r="T155" s="136"/>
      <c r="U155" s="136"/>
      <c r="V155" s="136"/>
      <c r="W155" s="136"/>
      <c r="X155" s="136"/>
      <c r="Y155" s="136"/>
      <c r="Z155" s="136"/>
      <c r="AA155" s="136"/>
    </row>
    <row r="156" spans="1:27" ht="15.75" customHeight="1">
      <c r="A156" s="136"/>
      <c r="B156" s="136"/>
      <c r="C156" s="136"/>
      <c r="D156" s="136"/>
      <c r="E156" s="136"/>
      <c r="F156" s="136"/>
      <c r="G156" s="136"/>
      <c r="H156" s="133"/>
      <c r="I156" s="133"/>
      <c r="J156" s="136"/>
      <c r="K156" s="136"/>
      <c r="L156" s="136"/>
      <c r="M156" s="136"/>
      <c r="N156" s="136"/>
      <c r="O156" s="136"/>
      <c r="P156" s="136"/>
      <c r="Q156" s="136"/>
      <c r="R156" s="136"/>
      <c r="S156" s="136"/>
      <c r="T156" s="136"/>
      <c r="U156" s="136"/>
      <c r="V156" s="136"/>
      <c r="W156" s="136"/>
      <c r="X156" s="136"/>
      <c r="Y156" s="136"/>
      <c r="Z156" s="136"/>
      <c r="AA156" s="136"/>
    </row>
    <row r="157" spans="1:27" ht="15.75" customHeight="1">
      <c r="A157" s="136"/>
      <c r="B157" s="136"/>
      <c r="C157" s="136"/>
      <c r="D157" s="136"/>
      <c r="E157" s="136"/>
      <c r="F157" s="136"/>
      <c r="G157" s="136"/>
      <c r="H157" s="133"/>
      <c r="I157" s="133"/>
      <c r="J157" s="136"/>
      <c r="K157" s="136"/>
      <c r="L157" s="136"/>
      <c r="M157" s="136"/>
      <c r="N157" s="136"/>
      <c r="O157" s="136"/>
      <c r="P157" s="136"/>
      <c r="Q157" s="136"/>
      <c r="R157" s="136"/>
      <c r="S157" s="136"/>
      <c r="T157" s="136"/>
      <c r="U157" s="136"/>
      <c r="V157" s="136"/>
      <c r="W157" s="136"/>
      <c r="X157" s="136"/>
      <c r="Y157" s="136"/>
      <c r="Z157" s="136"/>
      <c r="AA157" s="136"/>
    </row>
    <row r="158" spans="1:27" ht="15.75" customHeight="1">
      <c r="A158" s="136"/>
      <c r="B158" s="136"/>
      <c r="C158" s="136"/>
      <c r="D158" s="136"/>
      <c r="E158" s="136"/>
      <c r="F158" s="136"/>
      <c r="G158" s="136"/>
      <c r="H158" s="133"/>
      <c r="I158" s="133"/>
      <c r="J158" s="136"/>
      <c r="K158" s="136"/>
      <c r="L158" s="136"/>
      <c r="M158" s="136"/>
      <c r="N158" s="136"/>
      <c r="O158" s="136"/>
      <c r="P158" s="136"/>
      <c r="Q158" s="136"/>
      <c r="R158" s="136"/>
      <c r="S158" s="136"/>
      <c r="T158" s="136"/>
      <c r="U158" s="136"/>
      <c r="V158" s="136"/>
      <c r="W158" s="136"/>
      <c r="X158" s="136"/>
      <c r="Y158" s="136"/>
      <c r="Z158" s="136"/>
      <c r="AA158" s="136"/>
    </row>
    <row r="159" spans="1:27" ht="15.75" customHeight="1">
      <c r="A159" s="136"/>
      <c r="B159" s="136"/>
      <c r="C159" s="136"/>
      <c r="D159" s="136"/>
      <c r="E159" s="136"/>
      <c r="F159" s="136"/>
      <c r="G159" s="136"/>
      <c r="H159" s="133"/>
      <c r="I159" s="133"/>
      <c r="J159" s="136"/>
      <c r="K159" s="136"/>
      <c r="L159" s="136"/>
      <c r="M159" s="136"/>
      <c r="N159" s="136"/>
      <c r="O159" s="136"/>
      <c r="P159" s="136"/>
      <c r="Q159" s="136"/>
      <c r="R159" s="136"/>
      <c r="S159" s="136"/>
      <c r="T159" s="136"/>
      <c r="U159" s="136"/>
      <c r="V159" s="136"/>
      <c r="W159" s="136"/>
      <c r="X159" s="136"/>
      <c r="Y159" s="136"/>
      <c r="Z159" s="136"/>
      <c r="AA159" s="136"/>
    </row>
    <row r="160" spans="1:27" ht="15.75" customHeight="1">
      <c r="A160" s="136"/>
      <c r="B160" s="136"/>
      <c r="C160" s="136"/>
      <c r="D160" s="136"/>
      <c r="E160" s="136"/>
      <c r="F160" s="136"/>
      <c r="G160" s="136"/>
      <c r="H160" s="133"/>
      <c r="I160" s="133"/>
      <c r="J160" s="136"/>
      <c r="K160" s="136"/>
      <c r="L160" s="136"/>
      <c r="M160" s="136"/>
      <c r="N160" s="136"/>
      <c r="O160" s="136"/>
      <c r="P160" s="136"/>
      <c r="Q160" s="136"/>
      <c r="R160" s="136"/>
      <c r="S160" s="136"/>
      <c r="T160" s="136"/>
      <c r="U160" s="136"/>
      <c r="V160" s="136"/>
      <c r="W160" s="136"/>
      <c r="X160" s="136"/>
      <c r="Y160" s="136"/>
      <c r="Z160" s="136"/>
      <c r="AA160" s="136"/>
    </row>
    <row r="161" spans="1:27" ht="15.75" customHeight="1">
      <c r="A161" s="136"/>
      <c r="B161" s="136"/>
      <c r="C161" s="136"/>
      <c r="D161" s="136"/>
      <c r="E161" s="136"/>
      <c r="F161" s="136"/>
      <c r="G161" s="136"/>
      <c r="H161" s="133"/>
      <c r="I161" s="133"/>
      <c r="J161" s="136"/>
      <c r="K161" s="136"/>
      <c r="L161" s="136"/>
      <c r="M161" s="136"/>
      <c r="N161" s="136"/>
      <c r="O161" s="136"/>
      <c r="P161" s="136"/>
      <c r="Q161" s="136"/>
      <c r="R161" s="136"/>
      <c r="S161" s="136"/>
      <c r="T161" s="136"/>
      <c r="U161" s="136"/>
      <c r="V161" s="136"/>
      <c r="W161" s="136"/>
      <c r="X161" s="136"/>
      <c r="Y161" s="136"/>
      <c r="Z161" s="136"/>
      <c r="AA161" s="136"/>
    </row>
    <row r="162" spans="1:27" ht="15.75" customHeight="1">
      <c r="A162" s="136"/>
      <c r="B162" s="136"/>
      <c r="C162" s="136"/>
      <c r="D162" s="136"/>
      <c r="E162" s="136"/>
      <c r="F162" s="136"/>
      <c r="G162" s="136"/>
      <c r="H162" s="133"/>
      <c r="I162" s="133"/>
      <c r="J162" s="136"/>
      <c r="K162" s="136"/>
      <c r="L162" s="136"/>
      <c r="M162" s="136"/>
      <c r="N162" s="136"/>
      <c r="O162" s="136"/>
      <c r="P162" s="136"/>
      <c r="Q162" s="136"/>
      <c r="R162" s="136"/>
      <c r="S162" s="136"/>
      <c r="T162" s="136"/>
      <c r="U162" s="136"/>
      <c r="V162" s="136"/>
      <c r="W162" s="136"/>
      <c r="X162" s="136"/>
      <c r="Y162" s="136"/>
      <c r="Z162" s="136"/>
      <c r="AA162" s="136"/>
    </row>
    <row r="163" spans="1:27" ht="15.75" customHeight="1">
      <c r="A163" s="136"/>
      <c r="B163" s="136"/>
      <c r="C163" s="136"/>
      <c r="D163" s="136"/>
      <c r="E163" s="136"/>
      <c r="F163" s="136"/>
      <c r="G163" s="136"/>
      <c r="H163" s="133"/>
      <c r="I163" s="133"/>
      <c r="J163" s="136"/>
      <c r="K163" s="136"/>
      <c r="L163" s="136"/>
      <c r="M163" s="136"/>
      <c r="N163" s="136"/>
      <c r="O163" s="136"/>
      <c r="P163" s="136"/>
      <c r="Q163" s="136"/>
      <c r="R163" s="136"/>
      <c r="S163" s="136"/>
      <c r="T163" s="136"/>
      <c r="U163" s="136"/>
      <c r="V163" s="136"/>
      <c r="W163" s="136"/>
      <c r="X163" s="136"/>
      <c r="Y163" s="136"/>
      <c r="Z163" s="136"/>
      <c r="AA163" s="136"/>
    </row>
    <row r="164" spans="1:27" ht="15.75" customHeight="1">
      <c r="A164" s="136"/>
      <c r="B164" s="136"/>
      <c r="C164" s="136"/>
      <c r="D164" s="136"/>
      <c r="E164" s="136"/>
      <c r="F164" s="136"/>
      <c r="G164" s="136"/>
      <c r="H164" s="133"/>
      <c r="I164" s="133"/>
      <c r="J164" s="136"/>
      <c r="K164" s="136"/>
      <c r="L164" s="136"/>
      <c r="M164" s="136"/>
      <c r="N164" s="136"/>
      <c r="O164" s="136"/>
      <c r="P164" s="136"/>
      <c r="Q164" s="136"/>
      <c r="R164" s="136"/>
      <c r="S164" s="136"/>
      <c r="T164" s="136"/>
      <c r="U164" s="136"/>
      <c r="V164" s="136"/>
      <c r="W164" s="136"/>
      <c r="X164" s="136"/>
      <c r="Y164" s="136"/>
      <c r="Z164" s="136"/>
      <c r="AA164" s="136"/>
    </row>
    <row r="165" spans="1:27" ht="15.75" customHeight="1">
      <c r="A165" s="136"/>
      <c r="B165" s="136"/>
      <c r="C165" s="136"/>
      <c r="D165" s="136"/>
      <c r="E165" s="136"/>
      <c r="F165" s="136"/>
      <c r="G165" s="136"/>
      <c r="H165" s="133"/>
      <c r="I165" s="133"/>
      <c r="J165" s="136"/>
      <c r="K165" s="136"/>
      <c r="L165" s="136"/>
      <c r="M165" s="136"/>
      <c r="N165" s="136"/>
      <c r="O165" s="136"/>
      <c r="P165" s="136"/>
      <c r="Q165" s="136"/>
      <c r="R165" s="136"/>
      <c r="S165" s="136"/>
      <c r="T165" s="136"/>
      <c r="U165" s="136"/>
      <c r="V165" s="136"/>
      <c r="W165" s="136"/>
      <c r="X165" s="136"/>
      <c r="Y165" s="136"/>
      <c r="Z165" s="136"/>
      <c r="AA165" s="136"/>
    </row>
    <row r="166" spans="1:27" ht="15.75" customHeight="1">
      <c r="A166" s="136"/>
      <c r="B166" s="136"/>
      <c r="C166" s="136"/>
      <c r="D166" s="136"/>
      <c r="E166" s="136"/>
      <c r="F166" s="136"/>
      <c r="G166" s="136"/>
      <c r="H166" s="133"/>
      <c r="I166" s="133"/>
      <c r="J166" s="136"/>
      <c r="K166" s="136"/>
      <c r="L166" s="136"/>
      <c r="M166" s="136"/>
      <c r="N166" s="136"/>
      <c r="O166" s="136"/>
      <c r="P166" s="136"/>
      <c r="Q166" s="136"/>
      <c r="R166" s="136"/>
      <c r="S166" s="136"/>
      <c r="T166" s="136"/>
      <c r="U166" s="136"/>
      <c r="V166" s="136"/>
      <c r="W166" s="136"/>
      <c r="X166" s="136"/>
      <c r="Y166" s="136"/>
      <c r="Z166" s="136"/>
      <c r="AA166" s="136"/>
    </row>
    <row r="167" spans="1:27" ht="15.75" customHeight="1">
      <c r="A167" s="136"/>
      <c r="B167" s="136"/>
      <c r="C167" s="136"/>
      <c r="D167" s="136"/>
      <c r="E167" s="136"/>
      <c r="F167" s="136"/>
      <c r="G167" s="136"/>
      <c r="H167" s="133"/>
      <c r="I167" s="133"/>
      <c r="J167" s="136"/>
      <c r="K167" s="136"/>
      <c r="L167" s="136"/>
      <c r="M167" s="136"/>
      <c r="N167" s="136"/>
      <c r="O167" s="136"/>
      <c r="P167" s="136"/>
      <c r="Q167" s="136"/>
      <c r="R167" s="136"/>
      <c r="S167" s="136"/>
      <c r="T167" s="136"/>
      <c r="U167" s="136"/>
      <c r="V167" s="136"/>
      <c r="W167" s="136"/>
      <c r="X167" s="136"/>
      <c r="Y167" s="136"/>
      <c r="Z167" s="136"/>
      <c r="AA167" s="136"/>
    </row>
    <row r="168" spans="1:27" ht="15.75" customHeight="1">
      <c r="A168" s="136"/>
      <c r="B168" s="136"/>
      <c r="C168" s="136"/>
      <c r="D168" s="136"/>
      <c r="E168" s="136"/>
      <c r="F168" s="136"/>
      <c r="G168" s="136"/>
      <c r="H168" s="133"/>
      <c r="I168" s="133"/>
      <c r="J168" s="136"/>
      <c r="K168" s="136"/>
      <c r="L168" s="136"/>
      <c r="M168" s="136"/>
      <c r="N168" s="136"/>
      <c r="O168" s="136"/>
      <c r="P168" s="136"/>
      <c r="Q168" s="136"/>
      <c r="R168" s="136"/>
      <c r="S168" s="136"/>
      <c r="T168" s="136"/>
      <c r="U168" s="136"/>
      <c r="V168" s="136"/>
      <c r="W168" s="136"/>
      <c r="X168" s="136"/>
      <c r="Y168" s="136"/>
      <c r="Z168" s="136"/>
      <c r="AA168" s="136"/>
    </row>
    <row r="169" spans="1:27" ht="15.75" customHeight="1">
      <c r="A169" s="136"/>
      <c r="B169" s="136"/>
      <c r="C169" s="136"/>
      <c r="D169" s="136"/>
      <c r="E169" s="136"/>
      <c r="F169" s="136"/>
      <c r="G169" s="136"/>
      <c r="H169" s="133"/>
      <c r="I169" s="133"/>
      <c r="J169" s="136"/>
      <c r="K169" s="136"/>
      <c r="L169" s="136"/>
      <c r="M169" s="136"/>
      <c r="N169" s="136"/>
      <c r="O169" s="136"/>
      <c r="P169" s="136"/>
      <c r="Q169" s="136"/>
      <c r="R169" s="136"/>
      <c r="S169" s="136"/>
      <c r="T169" s="136"/>
      <c r="U169" s="136"/>
      <c r="V169" s="136"/>
      <c r="W169" s="136"/>
      <c r="X169" s="136"/>
      <c r="Y169" s="136"/>
      <c r="Z169" s="136"/>
      <c r="AA169" s="136"/>
    </row>
    <row r="170" spans="1:27" ht="15.75" customHeight="1">
      <c r="A170" s="136"/>
      <c r="B170" s="136"/>
      <c r="C170" s="136"/>
      <c r="D170" s="136"/>
      <c r="E170" s="136"/>
      <c r="F170" s="136"/>
      <c r="G170" s="136"/>
      <c r="H170" s="133"/>
      <c r="I170" s="133"/>
      <c r="J170" s="136"/>
      <c r="K170" s="136"/>
      <c r="L170" s="136"/>
      <c r="M170" s="136"/>
      <c r="N170" s="136"/>
      <c r="O170" s="136"/>
      <c r="P170" s="136"/>
      <c r="Q170" s="136"/>
      <c r="R170" s="136"/>
      <c r="S170" s="136"/>
      <c r="T170" s="136"/>
      <c r="U170" s="136"/>
      <c r="V170" s="136"/>
      <c r="W170" s="136"/>
      <c r="X170" s="136"/>
      <c r="Y170" s="136"/>
      <c r="Z170" s="136"/>
      <c r="AA170" s="136"/>
    </row>
    <row r="171" spans="1:27" ht="15.75" customHeight="1">
      <c r="A171" s="136"/>
      <c r="B171" s="136"/>
      <c r="C171" s="136"/>
      <c r="D171" s="136"/>
      <c r="E171" s="136"/>
      <c r="F171" s="136"/>
      <c r="G171" s="136"/>
      <c r="H171" s="133"/>
      <c r="I171" s="133"/>
      <c r="J171" s="136"/>
      <c r="K171" s="136"/>
      <c r="L171" s="136"/>
      <c r="M171" s="136"/>
      <c r="N171" s="136"/>
      <c r="O171" s="136"/>
      <c r="P171" s="136"/>
      <c r="Q171" s="136"/>
      <c r="R171" s="136"/>
      <c r="S171" s="136"/>
      <c r="T171" s="136"/>
      <c r="U171" s="136"/>
      <c r="V171" s="136"/>
      <c r="W171" s="136"/>
      <c r="X171" s="136"/>
      <c r="Y171" s="136"/>
      <c r="Z171" s="136"/>
      <c r="AA171" s="136"/>
    </row>
    <row r="172" spans="1:27" ht="15.75" customHeight="1">
      <c r="A172" s="136"/>
      <c r="B172" s="136"/>
      <c r="C172" s="136"/>
      <c r="D172" s="136"/>
      <c r="E172" s="136"/>
      <c r="F172" s="136"/>
      <c r="G172" s="136"/>
      <c r="H172" s="133"/>
      <c r="I172" s="133"/>
      <c r="J172" s="136"/>
      <c r="K172" s="136"/>
      <c r="L172" s="136"/>
      <c r="M172" s="136"/>
      <c r="N172" s="136"/>
      <c r="O172" s="136"/>
      <c r="P172" s="136"/>
      <c r="Q172" s="136"/>
      <c r="R172" s="136"/>
      <c r="S172" s="136"/>
      <c r="T172" s="136"/>
      <c r="U172" s="136"/>
      <c r="V172" s="136"/>
      <c r="W172" s="136"/>
      <c r="X172" s="136"/>
      <c r="Y172" s="136"/>
      <c r="Z172" s="136"/>
      <c r="AA172" s="136"/>
    </row>
    <row r="173" spans="1:27" ht="15.75" customHeight="1">
      <c r="A173" s="136"/>
      <c r="B173" s="136"/>
      <c r="C173" s="136"/>
      <c r="D173" s="136"/>
      <c r="E173" s="136"/>
      <c r="F173" s="136"/>
      <c r="G173" s="136"/>
      <c r="H173" s="133"/>
      <c r="I173" s="133"/>
      <c r="J173" s="136"/>
      <c r="K173" s="136"/>
      <c r="L173" s="136"/>
      <c r="M173" s="136"/>
      <c r="N173" s="136"/>
      <c r="O173" s="136"/>
      <c r="P173" s="136"/>
      <c r="Q173" s="136"/>
      <c r="R173" s="136"/>
      <c r="S173" s="136"/>
      <c r="T173" s="136"/>
      <c r="U173" s="136"/>
      <c r="V173" s="136"/>
      <c r="W173" s="136"/>
      <c r="X173" s="136"/>
      <c r="Y173" s="136"/>
      <c r="Z173" s="136"/>
      <c r="AA173" s="136"/>
    </row>
    <row r="174" spans="1:27" ht="15.75" customHeight="1">
      <c r="A174" s="136"/>
      <c r="B174" s="136"/>
      <c r="C174" s="136"/>
      <c r="D174" s="136"/>
      <c r="E174" s="136"/>
      <c r="F174" s="136"/>
      <c r="G174" s="136"/>
      <c r="H174" s="133"/>
      <c r="I174" s="133"/>
      <c r="J174" s="136"/>
      <c r="K174" s="136"/>
      <c r="L174" s="136"/>
      <c r="M174" s="136"/>
      <c r="N174" s="136"/>
      <c r="O174" s="136"/>
      <c r="P174" s="136"/>
      <c r="Q174" s="136"/>
      <c r="R174" s="136"/>
      <c r="S174" s="136"/>
      <c r="T174" s="136"/>
      <c r="U174" s="136"/>
      <c r="V174" s="136"/>
      <c r="W174" s="136"/>
      <c r="X174" s="136"/>
      <c r="Y174" s="136"/>
      <c r="Z174" s="136"/>
      <c r="AA174" s="136"/>
    </row>
    <row r="175" spans="1:27" ht="15.75" customHeight="1">
      <c r="A175" s="136"/>
      <c r="B175" s="136"/>
      <c r="C175" s="136"/>
      <c r="D175" s="136"/>
      <c r="E175" s="136"/>
      <c r="F175" s="136"/>
      <c r="G175" s="136"/>
      <c r="H175" s="133"/>
      <c r="I175" s="133"/>
      <c r="J175" s="136"/>
      <c r="K175" s="136"/>
      <c r="L175" s="136"/>
      <c r="M175" s="136"/>
      <c r="N175" s="136"/>
      <c r="O175" s="136"/>
      <c r="P175" s="136"/>
      <c r="Q175" s="136"/>
      <c r="R175" s="136"/>
      <c r="S175" s="136"/>
      <c r="T175" s="136"/>
      <c r="U175" s="136"/>
      <c r="V175" s="136"/>
      <c r="W175" s="136"/>
      <c r="X175" s="136"/>
      <c r="Y175" s="136"/>
      <c r="Z175" s="136"/>
      <c r="AA175" s="136"/>
    </row>
    <row r="176" spans="1:27" ht="15.75" customHeight="1">
      <c r="A176" s="136"/>
      <c r="B176" s="136"/>
      <c r="C176" s="136"/>
      <c r="D176" s="136"/>
      <c r="E176" s="136"/>
      <c r="F176" s="136"/>
      <c r="G176" s="136"/>
      <c r="H176" s="133"/>
      <c r="I176" s="133"/>
      <c r="J176" s="136"/>
      <c r="K176" s="136"/>
      <c r="L176" s="136"/>
      <c r="M176" s="136"/>
      <c r="N176" s="136"/>
      <c r="O176" s="136"/>
      <c r="P176" s="136"/>
      <c r="Q176" s="136"/>
      <c r="R176" s="136"/>
      <c r="S176" s="136"/>
      <c r="T176" s="136"/>
      <c r="U176" s="136"/>
      <c r="V176" s="136"/>
      <c r="W176" s="136"/>
      <c r="X176" s="136"/>
      <c r="Y176" s="136"/>
      <c r="Z176" s="136"/>
      <c r="AA176" s="136"/>
    </row>
    <row r="177" spans="1:27" ht="15.75" customHeight="1">
      <c r="A177" s="136"/>
      <c r="B177" s="136"/>
      <c r="C177" s="136"/>
      <c r="D177" s="136"/>
      <c r="E177" s="136"/>
      <c r="F177" s="136"/>
      <c r="G177" s="136"/>
      <c r="H177" s="133"/>
      <c r="I177" s="133"/>
      <c r="J177" s="136"/>
      <c r="K177" s="136"/>
      <c r="L177" s="136"/>
      <c r="M177" s="136"/>
      <c r="N177" s="136"/>
      <c r="O177" s="136"/>
      <c r="P177" s="136"/>
      <c r="Q177" s="136"/>
      <c r="R177" s="136"/>
      <c r="S177" s="136"/>
      <c r="T177" s="136"/>
      <c r="U177" s="136"/>
      <c r="V177" s="136"/>
      <c r="W177" s="136"/>
      <c r="X177" s="136"/>
      <c r="Y177" s="136"/>
      <c r="Z177" s="136"/>
      <c r="AA177" s="136"/>
    </row>
    <row r="178" spans="1:27" ht="15.75" customHeight="1">
      <c r="A178" s="136"/>
      <c r="B178" s="136"/>
      <c r="C178" s="136"/>
      <c r="D178" s="136"/>
      <c r="E178" s="136"/>
      <c r="F178" s="136"/>
      <c r="G178" s="136"/>
      <c r="H178" s="133"/>
      <c r="I178" s="133"/>
      <c r="J178" s="136"/>
      <c r="K178" s="136"/>
      <c r="L178" s="136"/>
      <c r="M178" s="136"/>
      <c r="N178" s="136"/>
      <c r="O178" s="136"/>
      <c r="P178" s="136"/>
      <c r="Q178" s="136"/>
      <c r="R178" s="136"/>
      <c r="S178" s="136"/>
      <c r="T178" s="136"/>
      <c r="U178" s="136"/>
      <c r="V178" s="136"/>
      <c r="W178" s="136"/>
      <c r="X178" s="136"/>
      <c r="Y178" s="136"/>
      <c r="Z178" s="136"/>
      <c r="AA178" s="136"/>
    </row>
    <row r="179" spans="1:27" ht="15.75" customHeight="1">
      <c r="A179" s="136"/>
      <c r="B179" s="136"/>
      <c r="C179" s="136"/>
      <c r="D179" s="136"/>
      <c r="E179" s="136"/>
      <c r="F179" s="136"/>
      <c r="G179" s="136"/>
      <c r="H179" s="133"/>
      <c r="I179" s="133"/>
      <c r="J179" s="136"/>
      <c r="K179" s="136"/>
      <c r="L179" s="136"/>
      <c r="M179" s="136"/>
      <c r="N179" s="136"/>
      <c r="O179" s="136"/>
      <c r="P179" s="136"/>
      <c r="Q179" s="136"/>
      <c r="R179" s="136"/>
      <c r="S179" s="136"/>
      <c r="T179" s="136"/>
      <c r="U179" s="136"/>
      <c r="V179" s="136"/>
      <c r="W179" s="136"/>
      <c r="X179" s="136"/>
      <c r="Y179" s="136"/>
      <c r="Z179" s="136"/>
      <c r="AA179" s="136"/>
    </row>
    <row r="180" spans="1:27" ht="15.75" customHeight="1">
      <c r="A180" s="136"/>
      <c r="B180" s="136"/>
      <c r="C180" s="136"/>
      <c r="D180" s="136"/>
      <c r="E180" s="136"/>
      <c r="F180" s="136"/>
      <c r="G180" s="136"/>
      <c r="H180" s="133"/>
      <c r="I180" s="133"/>
      <c r="J180" s="136"/>
      <c r="K180" s="136"/>
      <c r="L180" s="136"/>
      <c r="M180" s="136"/>
      <c r="N180" s="136"/>
      <c r="O180" s="136"/>
      <c r="P180" s="136"/>
      <c r="Q180" s="136"/>
      <c r="R180" s="136"/>
      <c r="S180" s="136"/>
      <c r="T180" s="136"/>
      <c r="U180" s="136"/>
      <c r="V180" s="136"/>
      <c r="W180" s="136"/>
      <c r="X180" s="136"/>
      <c r="Y180" s="136"/>
      <c r="Z180" s="136"/>
      <c r="AA180" s="136"/>
    </row>
    <row r="181" spans="1:27" ht="15.75" customHeight="1">
      <c r="A181" s="136"/>
      <c r="B181" s="136"/>
      <c r="C181" s="136"/>
      <c r="D181" s="136"/>
      <c r="E181" s="136"/>
      <c r="F181" s="136"/>
      <c r="G181" s="136"/>
      <c r="H181" s="133"/>
      <c r="I181" s="133"/>
      <c r="J181" s="136"/>
      <c r="K181" s="136"/>
      <c r="L181" s="136"/>
      <c r="M181" s="136"/>
      <c r="N181" s="136"/>
      <c r="O181" s="136"/>
      <c r="P181" s="136"/>
      <c r="Q181" s="136"/>
      <c r="R181" s="136"/>
      <c r="S181" s="136"/>
      <c r="T181" s="136"/>
      <c r="U181" s="136"/>
      <c r="V181" s="136"/>
      <c r="W181" s="136"/>
      <c r="X181" s="136"/>
      <c r="Y181" s="136"/>
      <c r="Z181" s="136"/>
      <c r="AA181" s="136"/>
    </row>
    <row r="182" spans="1:27" ht="15.75" customHeight="1">
      <c r="A182" s="136"/>
      <c r="B182" s="136"/>
      <c r="C182" s="136"/>
      <c r="D182" s="136"/>
      <c r="E182" s="136"/>
      <c r="F182" s="136"/>
      <c r="G182" s="136"/>
      <c r="H182" s="133"/>
      <c r="I182" s="133"/>
      <c r="J182" s="136"/>
      <c r="K182" s="136"/>
      <c r="L182" s="136"/>
      <c r="M182" s="136"/>
      <c r="N182" s="136"/>
      <c r="O182" s="136"/>
      <c r="P182" s="136"/>
      <c r="Q182" s="136"/>
      <c r="R182" s="136"/>
      <c r="S182" s="136"/>
      <c r="T182" s="136"/>
      <c r="U182" s="136"/>
      <c r="V182" s="136"/>
      <c r="W182" s="136"/>
      <c r="X182" s="136"/>
      <c r="Y182" s="136"/>
      <c r="Z182" s="136"/>
      <c r="AA182" s="136"/>
    </row>
    <row r="183" spans="1:27" ht="15.75" customHeight="1">
      <c r="A183" s="136"/>
      <c r="B183" s="136"/>
      <c r="C183" s="136"/>
      <c r="D183" s="136"/>
      <c r="E183" s="136"/>
      <c r="F183" s="136"/>
      <c r="G183" s="136"/>
      <c r="H183" s="133"/>
      <c r="I183" s="133"/>
      <c r="J183" s="136"/>
      <c r="K183" s="136"/>
      <c r="L183" s="136"/>
      <c r="M183" s="136"/>
      <c r="N183" s="136"/>
      <c r="O183" s="136"/>
      <c r="P183" s="136"/>
      <c r="Q183" s="136"/>
      <c r="R183" s="136"/>
      <c r="S183" s="136"/>
      <c r="T183" s="136"/>
      <c r="U183" s="136"/>
      <c r="V183" s="136"/>
      <c r="W183" s="136"/>
      <c r="X183" s="136"/>
      <c r="Y183" s="136"/>
      <c r="Z183" s="136"/>
      <c r="AA183" s="136"/>
    </row>
    <row r="184" spans="1:27" ht="15.75" customHeight="1">
      <c r="A184" s="136"/>
      <c r="B184" s="136"/>
      <c r="C184" s="136"/>
      <c r="D184" s="136"/>
      <c r="E184" s="136"/>
      <c r="F184" s="136"/>
      <c r="G184" s="136"/>
      <c r="H184" s="133"/>
      <c r="I184" s="133"/>
      <c r="J184" s="136"/>
      <c r="K184" s="136"/>
      <c r="L184" s="136"/>
      <c r="M184" s="136"/>
      <c r="N184" s="136"/>
      <c r="O184" s="136"/>
      <c r="P184" s="136"/>
      <c r="Q184" s="136"/>
      <c r="R184" s="136"/>
      <c r="S184" s="136"/>
      <c r="T184" s="136"/>
      <c r="U184" s="136"/>
      <c r="V184" s="136"/>
      <c r="W184" s="136"/>
      <c r="X184" s="136"/>
      <c r="Y184" s="136"/>
      <c r="Z184" s="136"/>
      <c r="AA184" s="136"/>
    </row>
    <row r="185" spans="1:27" ht="15.75" customHeight="1">
      <c r="A185" s="136"/>
      <c r="B185" s="136"/>
      <c r="C185" s="136"/>
      <c r="D185" s="136"/>
      <c r="E185" s="136"/>
      <c r="F185" s="136"/>
      <c r="G185" s="136"/>
      <c r="H185" s="133"/>
      <c r="I185" s="133"/>
      <c r="J185" s="136"/>
      <c r="K185" s="136"/>
      <c r="L185" s="136"/>
      <c r="M185" s="136"/>
      <c r="N185" s="136"/>
      <c r="O185" s="136"/>
      <c r="P185" s="136"/>
      <c r="Q185" s="136"/>
      <c r="R185" s="136"/>
      <c r="S185" s="136"/>
      <c r="T185" s="136"/>
      <c r="U185" s="136"/>
      <c r="V185" s="136"/>
      <c r="W185" s="136"/>
      <c r="X185" s="136"/>
      <c r="Y185" s="136"/>
      <c r="Z185" s="136"/>
      <c r="AA185" s="136"/>
    </row>
    <row r="186" spans="1:27" ht="15.75" customHeight="1">
      <c r="A186" s="136"/>
      <c r="B186" s="136"/>
      <c r="C186" s="136"/>
      <c r="D186" s="136"/>
      <c r="E186" s="136"/>
      <c r="F186" s="136"/>
      <c r="G186" s="136"/>
      <c r="H186" s="133"/>
      <c r="I186" s="133"/>
      <c r="J186" s="136"/>
      <c r="K186" s="136"/>
      <c r="L186" s="136"/>
      <c r="M186" s="136"/>
      <c r="N186" s="136"/>
      <c r="O186" s="136"/>
      <c r="P186" s="136"/>
      <c r="Q186" s="136"/>
      <c r="R186" s="136"/>
      <c r="S186" s="136"/>
      <c r="T186" s="136"/>
      <c r="U186" s="136"/>
      <c r="V186" s="136"/>
      <c r="W186" s="136"/>
      <c r="X186" s="136"/>
      <c r="Y186" s="136"/>
      <c r="Z186" s="136"/>
      <c r="AA186" s="136"/>
    </row>
    <row r="187" spans="1:27" ht="15.75" customHeight="1">
      <c r="A187" s="136"/>
      <c r="B187" s="136"/>
      <c r="C187" s="136"/>
      <c r="D187" s="136"/>
      <c r="E187" s="136"/>
      <c r="F187" s="136"/>
      <c r="G187" s="136"/>
      <c r="H187" s="133"/>
      <c r="I187" s="133"/>
      <c r="J187" s="136"/>
      <c r="K187" s="136"/>
      <c r="L187" s="136"/>
      <c r="M187" s="136"/>
      <c r="N187" s="136"/>
      <c r="O187" s="136"/>
      <c r="P187" s="136"/>
      <c r="Q187" s="136"/>
      <c r="R187" s="136"/>
      <c r="S187" s="136"/>
      <c r="T187" s="136"/>
      <c r="U187" s="136"/>
      <c r="V187" s="136"/>
      <c r="W187" s="136"/>
      <c r="X187" s="136"/>
      <c r="Y187" s="136"/>
      <c r="Z187" s="136"/>
      <c r="AA187" s="136"/>
    </row>
    <row r="188" spans="1:27" ht="15.75" customHeight="1">
      <c r="A188" s="136"/>
      <c r="B188" s="136"/>
      <c r="C188" s="136"/>
      <c r="D188" s="136"/>
      <c r="E188" s="136"/>
      <c r="F188" s="136"/>
      <c r="G188" s="136"/>
      <c r="H188" s="133"/>
      <c r="I188" s="133"/>
      <c r="J188" s="136"/>
      <c r="K188" s="136"/>
      <c r="L188" s="136"/>
      <c r="M188" s="136"/>
      <c r="N188" s="136"/>
      <c r="O188" s="136"/>
      <c r="P188" s="136"/>
      <c r="Q188" s="136"/>
      <c r="R188" s="136"/>
      <c r="S188" s="136"/>
      <c r="T188" s="136"/>
      <c r="U188" s="136"/>
      <c r="V188" s="136"/>
      <c r="W188" s="136"/>
      <c r="X188" s="136"/>
      <c r="Y188" s="136"/>
      <c r="Z188" s="136"/>
      <c r="AA188" s="136"/>
    </row>
    <row r="189" spans="1:27" ht="15.75" customHeight="1">
      <c r="A189" s="136"/>
      <c r="B189" s="136"/>
      <c r="C189" s="136"/>
      <c r="D189" s="136"/>
      <c r="E189" s="136"/>
      <c r="F189" s="136"/>
      <c r="G189" s="136"/>
      <c r="H189" s="133"/>
      <c r="I189" s="133"/>
      <c r="J189" s="136"/>
      <c r="K189" s="136"/>
      <c r="L189" s="136"/>
      <c r="M189" s="136"/>
      <c r="N189" s="136"/>
      <c r="O189" s="136"/>
      <c r="P189" s="136"/>
      <c r="Q189" s="136"/>
      <c r="R189" s="136"/>
      <c r="S189" s="136"/>
      <c r="T189" s="136"/>
      <c r="U189" s="136"/>
      <c r="V189" s="136"/>
      <c r="W189" s="136"/>
      <c r="X189" s="136"/>
      <c r="Y189" s="136"/>
      <c r="Z189" s="136"/>
      <c r="AA189" s="136"/>
    </row>
    <row r="190" spans="1:27" ht="15.75" customHeight="1">
      <c r="A190" s="136"/>
      <c r="B190" s="136"/>
      <c r="C190" s="136"/>
      <c r="D190" s="136"/>
      <c r="E190" s="136"/>
      <c r="F190" s="136"/>
      <c r="G190" s="136"/>
      <c r="H190" s="133"/>
      <c r="I190" s="133"/>
      <c r="J190" s="136"/>
      <c r="K190" s="136"/>
      <c r="L190" s="136"/>
      <c r="M190" s="136"/>
      <c r="N190" s="136"/>
      <c r="O190" s="136"/>
      <c r="P190" s="136"/>
      <c r="Q190" s="136"/>
      <c r="R190" s="136"/>
      <c r="S190" s="136"/>
      <c r="T190" s="136"/>
      <c r="U190" s="136"/>
      <c r="V190" s="136"/>
      <c r="W190" s="136"/>
      <c r="X190" s="136"/>
      <c r="Y190" s="136"/>
      <c r="Z190" s="136"/>
      <c r="AA190" s="136"/>
    </row>
    <row r="191" spans="1:27" ht="15.75" customHeight="1">
      <c r="A191" s="136"/>
      <c r="B191" s="136"/>
      <c r="C191" s="136"/>
      <c r="D191" s="136"/>
      <c r="E191" s="136"/>
      <c r="F191" s="136"/>
      <c r="G191" s="136"/>
      <c r="H191" s="133"/>
      <c r="I191" s="133"/>
      <c r="J191" s="136"/>
      <c r="K191" s="136"/>
      <c r="L191" s="136"/>
      <c r="M191" s="136"/>
      <c r="N191" s="136"/>
      <c r="O191" s="136"/>
      <c r="P191" s="136"/>
      <c r="Q191" s="136"/>
      <c r="R191" s="136"/>
      <c r="S191" s="136"/>
      <c r="T191" s="136"/>
      <c r="U191" s="136"/>
      <c r="V191" s="136"/>
      <c r="W191" s="136"/>
      <c r="X191" s="136"/>
      <c r="Y191" s="136"/>
      <c r="Z191" s="136"/>
      <c r="AA191" s="136"/>
    </row>
    <row r="192" spans="1:27" ht="15.75" customHeight="1">
      <c r="A192" s="136"/>
      <c r="B192" s="136"/>
      <c r="C192" s="136"/>
      <c r="D192" s="136"/>
      <c r="E192" s="136"/>
      <c r="F192" s="136"/>
      <c r="G192" s="136"/>
      <c r="H192" s="133"/>
      <c r="I192" s="133"/>
      <c r="J192" s="136"/>
      <c r="K192" s="136"/>
      <c r="L192" s="136"/>
      <c r="M192" s="136"/>
      <c r="N192" s="136"/>
      <c r="O192" s="136"/>
      <c r="P192" s="136"/>
      <c r="Q192" s="136"/>
      <c r="R192" s="136"/>
      <c r="S192" s="136"/>
      <c r="T192" s="136"/>
      <c r="U192" s="136"/>
      <c r="V192" s="136"/>
      <c r="W192" s="136"/>
      <c r="X192" s="136"/>
      <c r="Y192" s="136"/>
      <c r="Z192" s="136"/>
      <c r="AA192" s="136"/>
    </row>
    <row r="193" spans="1:27" ht="15.75" customHeight="1">
      <c r="A193" s="136"/>
      <c r="B193" s="136"/>
      <c r="C193" s="136"/>
      <c r="D193" s="136"/>
      <c r="E193" s="136"/>
      <c r="F193" s="136"/>
      <c r="G193" s="136"/>
      <c r="H193" s="133"/>
      <c r="I193" s="133"/>
      <c r="J193" s="136"/>
      <c r="K193" s="136"/>
      <c r="L193" s="136"/>
      <c r="M193" s="136"/>
      <c r="N193" s="136"/>
      <c r="O193" s="136"/>
      <c r="P193" s="136"/>
      <c r="Q193" s="136"/>
      <c r="R193" s="136"/>
      <c r="S193" s="136"/>
      <c r="T193" s="136"/>
      <c r="U193" s="136"/>
      <c r="V193" s="136"/>
      <c r="W193" s="136"/>
      <c r="X193" s="136"/>
      <c r="Y193" s="136"/>
      <c r="Z193" s="136"/>
      <c r="AA193" s="136"/>
    </row>
    <row r="194" spans="1:27" ht="15.75" customHeight="1">
      <c r="A194" s="136"/>
      <c r="B194" s="136"/>
      <c r="C194" s="136"/>
      <c r="D194" s="136"/>
      <c r="E194" s="136"/>
      <c r="F194" s="136"/>
      <c r="G194" s="136"/>
      <c r="H194" s="133"/>
      <c r="I194" s="133"/>
      <c r="J194" s="136"/>
      <c r="K194" s="136"/>
      <c r="L194" s="136"/>
      <c r="M194" s="136"/>
      <c r="N194" s="136"/>
      <c r="O194" s="136"/>
      <c r="P194" s="136"/>
      <c r="Q194" s="136"/>
      <c r="R194" s="136"/>
      <c r="S194" s="136"/>
      <c r="T194" s="136"/>
      <c r="U194" s="136"/>
      <c r="V194" s="136"/>
      <c r="W194" s="136"/>
      <c r="X194" s="136"/>
      <c r="Y194" s="136"/>
      <c r="Z194" s="136"/>
      <c r="AA194" s="136"/>
    </row>
    <row r="195" spans="1:27" ht="15.75" customHeight="1">
      <c r="A195" s="136"/>
      <c r="B195" s="136"/>
      <c r="C195" s="136"/>
      <c r="D195" s="136"/>
      <c r="E195" s="136"/>
      <c r="F195" s="136"/>
      <c r="G195" s="136"/>
      <c r="H195" s="133"/>
      <c r="I195" s="133"/>
      <c r="J195" s="136"/>
      <c r="K195" s="136"/>
      <c r="L195" s="136"/>
      <c r="M195" s="136"/>
      <c r="N195" s="136"/>
      <c r="O195" s="136"/>
      <c r="P195" s="136"/>
      <c r="Q195" s="136"/>
      <c r="R195" s="136"/>
      <c r="S195" s="136"/>
      <c r="T195" s="136"/>
      <c r="U195" s="136"/>
      <c r="V195" s="136"/>
      <c r="W195" s="136"/>
      <c r="X195" s="136"/>
      <c r="Y195" s="136"/>
      <c r="Z195" s="136"/>
      <c r="AA195" s="136"/>
    </row>
    <row r="196" spans="1:27" ht="15.75" customHeight="1">
      <c r="A196" s="136"/>
      <c r="B196" s="136"/>
      <c r="C196" s="136"/>
      <c r="D196" s="136"/>
      <c r="E196" s="136"/>
      <c r="F196" s="136"/>
      <c r="G196" s="136"/>
      <c r="H196" s="133"/>
      <c r="I196" s="133"/>
      <c r="J196" s="136"/>
      <c r="K196" s="136"/>
      <c r="L196" s="136"/>
      <c r="M196" s="136"/>
      <c r="N196" s="136"/>
      <c r="O196" s="136"/>
      <c r="P196" s="136"/>
      <c r="Q196" s="136"/>
      <c r="R196" s="136"/>
      <c r="S196" s="136"/>
      <c r="T196" s="136"/>
      <c r="U196" s="136"/>
      <c r="V196" s="136"/>
      <c r="W196" s="136"/>
      <c r="X196" s="136"/>
      <c r="Y196" s="136"/>
      <c r="Z196" s="136"/>
      <c r="AA196" s="136"/>
    </row>
    <row r="197" spans="1:27" ht="15.75" customHeight="1">
      <c r="A197" s="136"/>
      <c r="B197" s="136"/>
      <c r="C197" s="136"/>
      <c r="D197" s="136"/>
      <c r="E197" s="136"/>
      <c r="F197" s="136"/>
      <c r="G197" s="136"/>
      <c r="H197" s="133"/>
      <c r="I197" s="133"/>
      <c r="J197" s="136"/>
      <c r="K197" s="136"/>
      <c r="L197" s="136"/>
      <c r="M197" s="136"/>
      <c r="N197" s="136"/>
      <c r="O197" s="136"/>
      <c r="P197" s="136"/>
      <c r="Q197" s="136"/>
      <c r="R197" s="136"/>
      <c r="S197" s="136"/>
      <c r="T197" s="136"/>
      <c r="U197" s="136"/>
      <c r="V197" s="136"/>
      <c r="W197" s="136"/>
      <c r="X197" s="136"/>
      <c r="Y197" s="136"/>
      <c r="Z197" s="136"/>
      <c r="AA197" s="136"/>
    </row>
    <row r="198" spans="1:27" ht="15.75" customHeight="1">
      <c r="A198" s="136"/>
      <c r="B198" s="136"/>
      <c r="C198" s="136"/>
      <c r="D198" s="136"/>
      <c r="E198" s="136"/>
      <c r="F198" s="136"/>
      <c r="G198" s="136"/>
      <c r="H198" s="133"/>
      <c r="I198" s="133"/>
      <c r="J198" s="136"/>
      <c r="K198" s="136"/>
      <c r="L198" s="136"/>
      <c r="M198" s="136"/>
      <c r="N198" s="136"/>
      <c r="O198" s="136"/>
      <c r="P198" s="136"/>
      <c r="Q198" s="136"/>
      <c r="R198" s="136"/>
      <c r="S198" s="136"/>
      <c r="T198" s="136"/>
      <c r="U198" s="136"/>
      <c r="V198" s="136"/>
      <c r="W198" s="136"/>
      <c r="X198" s="136"/>
      <c r="Y198" s="136"/>
      <c r="Z198" s="136"/>
      <c r="AA198" s="136"/>
    </row>
    <row r="199" spans="1:27" ht="15.75" customHeight="1">
      <c r="A199" s="136"/>
      <c r="B199" s="136"/>
      <c r="C199" s="136"/>
      <c r="D199" s="136"/>
      <c r="E199" s="136"/>
      <c r="F199" s="136"/>
      <c r="G199" s="136"/>
      <c r="H199" s="133"/>
      <c r="I199" s="133"/>
      <c r="J199" s="136"/>
      <c r="K199" s="136"/>
      <c r="L199" s="136"/>
      <c r="M199" s="136"/>
      <c r="N199" s="136"/>
      <c r="O199" s="136"/>
      <c r="P199" s="136"/>
      <c r="Q199" s="136"/>
      <c r="R199" s="136"/>
      <c r="S199" s="136"/>
      <c r="T199" s="136"/>
      <c r="U199" s="136"/>
      <c r="V199" s="136"/>
      <c r="W199" s="136"/>
      <c r="X199" s="136"/>
      <c r="Y199" s="136"/>
      <c r="Z199" s="136"/>
      <c r="AA199" s="136"/>
    </row>
    <row r="200" spans="1:27" ht="15.75" customHeight="1">
      <c r="A200" s="136"/>
      <c r="B200" s="136"/>
      <c r="C200" s="136"/>
      <c r="D200" s="136"/>
      <c r="E200" s="136"/>
      <c r="F200" s="136"/>
      <c r="G200" s="136"/>
      <c r="H200" s="133"/>
      <c r="I200" s="133"/>
      <c r="J200" s="136"/>
      <c r="K200" s="136"/>
      <c r="L200" s="136"/>
      <c r="M200" s="136"/>
      <c r="N200" s="136"/>
      <c r="O200" s="136"/>
      <c r="P200" s="136"/>
      <c r="Q200" s="136"/>
      <c r="R200" s="136"/>
      <c r="S200" s="136"/>
      <c r="T200" s="136"/>
      <c r="U200" s="136"/>
      <c r="V200" s="136"/>
      <c r="W200" s="136"/>
      <c r="X200" s="136"/>
      <c r="Y200" s="136"/>
      <c r="Z200" s="136"/>
      <c r="AA200" s="136"/>
    </row>
    <row r="201" spans="1:27" ht="15.75" customHeight="1">
      <c r="A201" s="136"/>
      <c r="B201" s="136"/>
      <c r="C201" s="136"/>
      <c r="D201" s="136"/>
      <c r="E201" s="136"/>
      <c r="F201" s="136"/>
      <c r="G201" s="136"/>
      <c r="H201" s="133"/>
      <c r="I201" s="133"/>
      <c r="J201" s="136"/>
      <c r="K201" s="136"/>
      <c r="L201" s="136"/>
      <c r="M201" s="136"/>
      <c r="N201" s="136"/>
      <c r="O201" s="136"/>
      <c r="P201" s="136"/>
      <c r="Q201" s="136"/>
      <c r="R201" s="136"/>
      <c r="S201" s="136"/>
      <c r="T201" s="136"/>
      <c r="U201" s="136"/>
      <c r="V201" s="136"/>
      <c r="W201" s="136"/>
      <c r="X201" s="136"/>
      <c r="Y201" s="136"/>
      <c r="Z201" s="136"/>
      <c r="AA201" s="136"/>
    </row>
    <row r="202" spans="1:27" ht="15.75" customHeight="1">
      <c r="A202" s="136"/>
      <c r="B202" s="136"/>
      <c r="C202" s="136"/>
      <c r="D202" s="136"/>
      <c r="E202" s="136"/>
      <c r="F202" s="136"/>
      <c r="G202" s="136"/>
      <c r="H202" s="133"/>
      <c r="I202" s="133"/>
      <c r="J202" s="136"/>
      <c r="K202" s="136"/>
      <c r="L202" s="136"/>
      <c r="M202" s="136"/>
      <c r="N202" s="136"/>
      <c r="O202" s="136"/>
      <c r="P202" s="136"/>
      <c r="Q202" s="136"/>
      <c r="R202" s="136"/>
      <c r="S202" s="136"/>
      <c r="T202" s="136"/>
      <c r="U202" s="136"/>
      <c r="V202" s="136"/>
      <c r="W202" s="136"/>
      <c r="X202" s="136"/>
      <c r="Y202" s="136"/>
      <c r="Z202" s="136"/>
      <c r="AA202" s="136"/>
    </row>
    <row r="203" spans="1:27" ht="15.75" customHeight="1">
      <c r="A203" s="136"/>
      <c r="B203" s="136"/>
      <c r="C203" s="136"/>
      <c r="D203" s="136"/>
      <c r="E203" s="136"/>
      <c r="F203" s="136"/>
      <c r="G203" s="136"/>
      <c r="H203" s="133"/>
      <c r="I203" s="133"/>
      <c r="J203" s="136"/>
      <c r="K203" s="136"/>
      <c r="L203" s="136"/>
      <c r="M203" s="136"/>
      <c r="N203" s="136"/>
      <c r="O203" s="136"/>
      <c r="P203" s="136"/>
      <c r="Q203" s="136"/>
      <c r="R203" s="136"/>
      <c r="S203" s="136"/>
      <c r="T203" s="136"/>
      <c r="U203" s="136"/>
      <c r="V203" s="136"/>
      <c r="W203" s="136"/>
      <c r="X203" s="136"/>
      <c r="Y203" s="136"/>
      <c r="Z203" s="136"/>
      <c r="AA203" s="136"/>
    </row>
    <row r="204" spans="1:27" ht="15.75" customHeight="1">
      <c r="A204" s="136"/>
      <c r="B204" s="136"/>
      <c r="C204" s="136"/>
      <c r="D204" s="136"/>
      <c r="E204" s="136"/>
      <c r="F204" s="136"/>
      <c r="G204" s="136"/>
      <c r="H204" s="133"/>
      <c r="I204" s="133"/>
      <c r="J204" s="136"/>
      <c r="K204" s="136"/>
      <c r="L204" s="136"/>
      <c r="M204" s="136"/>
      <c r="N204" s="136"/>
      <c r="O204" s="136"/>
      <c r="P204" s="136"/>
      <c r="Q204" s="136"/>
      <c r="R204" s="136"/>
      <c r="S204" s="136"/>
      <c r="T204" s="136"/>
      <c r="U204" s="136"/>
      <c r="V204" s="136"/>
      <c r="W204" s="136"/>
      <c r="X204" s="136"/>
      <c r="Y204" s="136"/>
      <c r="Z204" s="136"/>
      <c r="AA204" s="136"/>
    </row>
    <row r="205" spans="1:27" ht="15.75" customHeight="1">
      <c r="A205" s="136"/>
      <c r="B205" s="136"/>
      <c r="C205" s="136"/>
      <c r="D205" s="136"/>
      <c r="E205" s="136"/>
      <c r="F205" s="136"/>
      <c r="G205" s="136"/>
      <c r="H205" s="133"/>
      <c r="I205" s="133"/>
      <c r="J205" s="136"/>
      <c r="K205" s="136"/>
      <c r="L205" s="136"/>
      <c r="M205" s="136"/>
      <c r="N205" s="136"/>
      <c r="O205" s="136"/>
      <c r="P205" s="136"/>
      <c r="Q205" s="136"/>
      <c r="R205" s="136"/>
      <c r="S205" s="136"/>
      <c r="T205" s="136"/>
      <c r="U205" s="136"/>
      <c r="V205" s="136"/>
      <c r="W205" s="136"/>
      <c r="X205" s="136"/>
      <c r="Y205" s="136"/>
      <c r="Z205" s="136"/>
      <c r="AA205" s="136"/>
    </row>
    <row r="206" spans="1:27" ht="15.75" customHeight="1">
      <c r="A206" s="136"/>
      <c r="B206" s="136"/>
      <c r="C206" s="136"/>
      <c r="D206" s="136"/>
      <c r="E206" s="136"/>
      <c r="F206" s="136"/>
      <c r="G206" s="136"/>
      <c r="H206" s="133"/>
      <c r="I206" s="133"/>
      <c r="J206" s="136"/>
      <c r="K206" s="136"/>
      <c r="L206" s="136"/>
      <c r="M206" s="136"/>
      <c r="N206" s="136"/>
      <c r="O206" s="136"/>
      <c r="P206" s="136"/>
      <c r="Q206" s="136"/>
      <c r="R206" s="136"/>
      <c r="S206" s="136"/>
      <c r="T206" s="136"/>
      <c r="U206" s="136"/>
      <c r="V206" s="136"/>
      <c r="W206" s="136"/>
      <c r="X206" s="136"/>
      <c r="Y206" s="136"/>
      <c r="Z206" s="136"/>
      <c r="AA206" s="136"/>
    </row>
    <row r="207" spans="1:27" ht="15.75" customHeight="1">
      <c r="A207" s="136"/>
      <c r="B207" s="136"/>
      <c r="C207" s="136"/>
      <c r="D207" s="136"/>
      <c r="E207" s="136"/>
      <c r="F207" s="136"/>
      <c r="G207" s="136"/>
      <c r="H207" s="133"/>
      <c r="I207" s="133"/>
      <c r="J207" s="136"/>
      <c r="K207" s="136"/>
      <c r="L207" s="136"/>
      <c r="M207" s="136"/>
      <c r="N207" s="136"/>
      <c r="O207" s="136"/>
      <c r="P207" s="136"/>
      <c r="Q207" s="136"/>
      <c r="R207" s="136"/>
      <c r="S207" s="136"/>
      <c r="T207" s="136"/>
      <c r="U207" s="136"/>
      <c r="V207" s="136"/>
      <c r="W207" s="136"/>
      <c r="X207" s="136"/>
      <c r="Y207" s="136"/>
      <c r="Z207" s="136"/>
      <c r="AA207" s="136"/>
    </row>
    <row r="208" spans="1:27" ht="15.75" customHeight="1">
      <c r="A208" s="136"/>
      <c r="B208" s="136"/>
      <c r="C208" s="136"/>
      <c r="D208" s="136"/>
      <c r="E208" s="136"/>
      <c r="F208" s="136"/>
      <c r="G208" s="136"/>
      <c r="H208" s="133"/>
      <c r="I208" s="133"/>
      <c r="J208" s="136"/>
      <c r="K208" s="136"/>
      <c r="L208" s="136"/>
      <c r="M208" s="136"/>
      <c r="N208" s="136"/>
      <c r="O208" s="136"/>
      <c r="P208" s="136"/>
      <c r="Q208" s="136"/>
      <c r="R208" s="136"/>
      <c r="S208" s="136"/>
      <c r="T208" s="136"/>
      <c r="U208" s="136"/>
      <c r="V208" s="136"/>
      <c r="W208" s="136"/>
      <c r="X208" s="136"/>
      <c r="Y208" s="136"/>
      <c r="Z208" s="136"/>
      <c r="AA208" s="136"/>
    </row>
    <row r="209" spans="1:27" ht="15.75" customHeight="1">
      <c r="A209" s="136"/>
      <c r="B209" s="136"/>
      <c r="C209" s="136"/>
      <c r="D209" s="136"/>
      <c r="E209" s="136"/>
      <c r="F209" s="136"/>
      <c r="G209" s="136"/>
      <c r="H209" s="133"/>
      <c r="I209" s="133"/>
      <c r="J209" s="136"/>
      <c r="K209" s="136"/>
      <c r="L209" s="136"/>
      <c r="M209" s="136"/>
      <c r="N209" s="136"/>
      <c r="O209" s="136"/>
      <c r="P209" s="136"/>
      <c r="Q209" s="136"/>
      <c r="R209" s="136"/>
      <c r="S209" s="136"/>
      <c r="T209" s="136"/>
      <c r="U209" s="136"/>
      <c r="V209" s="136"/>
      <c r="W209" s="136"/>
      <c r="X209" s="136"/>
      <c r="Y209" s="136"/>
      <c r="Z209" s="136"/>
      <c r="AA209" s="136"/>
    </row>
    <row r="210" spans="1:27" ht="15.75" customHeight="1">
      <c r="A210" s="136"/>
      <c r="B210" s="136"/>
      <c r="C210" s="136"/>
      <c r="D210" s="136"/>
      <c r="E210" s="136"/>
      <c r="F210" s="136"/>
      <c r="G210" s="136"/>
      <c r="H210" s="133"/>
      <c r="I210" s="133"/>
      <c r="J210" s="136"/>
      <c r="K210" s="136"/>
      <c r="L210" s="136"/>
      <c r="M210" s="136"/>
      <c r="N210" s="136"/>
      <c r="O210" s="136"/>
      <c r="P210" s="136"/>
      <c r="Q210" s="136"/>
      <c r="R210" s="136"/>
      <c r="S210" s="136"/>
      <c r="T210" s="136"/>
      <c r="U210" s="136"/>
      <c r="V210" s="136"/>
      <c r="W210" s="136"/>
      <c r="X210" s="136"/>
      <c r="Y210" s="136"/>
      <c r="Z210" s="136"/>
      <c r="AA210" s="136"/>
    </row>
    <row r="211" spans="1:27" ht="15.75" customHeight="1">
      <c r="A211" s="136"/>
      <c r="B211" s="136"/>
      <c r="C211" s="136"/>
      <c r="D211" s="136"/>
      <c r="E211" s="136"/>
      <c r="F211" s="136"/>
      <c r="G211" s="136"/>
      <c r="H211" s="133"/>
      <c r="I211" s="133"/>
      <c r="J211" s="136"/>
      <c r="K211" s="136"/>
      <c r="L211" s="136"/>
      <c r="M211" s="136"/>
      <c r="N211" s="136"/>
      <c r="O211" s="136"/>
      <c r="P211" s="136"/>
      <c r="Q211" s="136"/>
      <c r="R211" s="136"/>
      <c r="S211" s="136"/>
      <c r="T211" s="136"/>
      <c r="U211" s="136"/>
      <c r="V211" s="136"/>
      <c r="W211" s="136"/>
      <c r="X211" s="136"/>
      <c r="Y211" s="136"/>
      <c r="Z211" s="136"/>
      <c r="AA211" s="136"/>
    </row>
    <row r="212" spans="1:27" ht="15.75" customHeight="1">
      <c r="A212" s="136"/>
      <c r="B212" s="136"/>
      <c r="C212" s="136"/>
      <c r="D212" s="136"/>
      <c r="E212" s="136"/>
      <c r="F212" s="136"/>
      <c r="G212" s="136"/>
      <c r="H212" s="133"/>
      <c r="I212" s="133"/>
      <c r="J212" s="136"/>
      <c r="K212" s="136"/>
      <c r="L212" s="136"/>
      <c r="M212" s="136"/>
      <c r="N212" s="136"/>
      <c r="O212" s="136"/>
      <c r="P212" s="136"/>
      <c r="Q212" s="136"/>
      <c r="R212" s="136"/>
      <c r="S212" s="136"/>
      <c r="T212" s="136"/>
      <c r="U212" s="136"/>
      <c r="V212" s="136"/>
      <c r="W212" s="136"/>
      <c r="X212" s="136"/>
      <c r="Y212" s="136"/>
      <c r="Z212" s="136"/>
      <c r="AA212" s="136"/>
    </row>
    <row r="213" spans="1:27" ht="15.75" customHeight="1">
      <c r="A213" s="136"/>
      <c r="B213" s="136"/>
      <c r="C213" s="136"/>
      <c r="D213" s="136"/>
      <c r="E213" s="136"/>
      <c r="F213" s="136"/>
      <c r="G213" s="136"/>
      <c r="H213" s="133"/>
      <c r="I213" s="133"/>
      <c r="J213" s="136"/>
      <c r="K213" s="136"/>
      <c r="L213" s="136"/>
      <c r="M213" s="136"/>
      <c r="N213" s="136"/>
      <c r="O213" s="136"/>
      <c r="P213" s="136"/>
      <c r="Q213" s="136"/>
      <c r="R213" s="136"/>
      <c r="S213" s="136"/>
      <c r="T213" s="136"/>
      <c r="U213" s="136"/>
      <c r="V213" s="136"/>
      <c r="W213" s="136"/>
      <c r="X213" s="136"/>
      <c r="Y213" s="136"/>
      <c r="Z213" s="136"/>
      <c r="AA213" s="136"/>
    </row>
    <row r="214" spans="1:27" ht="15.75" customHeight="1">
      <c r="A214" s="136"/>
      <c r="B214" s="136"/>
      <c r="C214" s="136"/>
      <c r="D214" s="136"/>
      <c r="E214" s="136"/>
      <c r="F214" s="136"/>
      <c r="G214" s="136"/>
      <c r="H214" s="133"/>
      <c r="I214" s="133"/>
      <c r="J214" s="136"/>
      <c r="K214" s="136"/>
      <c r="L214" s="136"/>
      <c r="M214" s="136"/>
      <c r="N214" s="136"/>
      <c r="O214" s="136"/>
      <c r="P214" s="136"/>
      <c r="Q214" s="136"/>
      <c r="R214" s="136"/>
      <c r="S214" s="136"/>
      <c r="T214" s="136"/>
      <c r="U214" s="136"/>
      <c r="V214" s="136"/>
      <c r="W214" s="136"/>
      <c r="X214" s="136"/>
      <c r="Y214" s="136"/>
      <c r="Z214" s="136"/>
      <c r="AA214" s="136"/>
    </row>
    <row r="215" spans="1:27" ht="15.75" customHeight="1">
      <c r="A215" s="136"/>
      <c r="B215" s="136"/>
      <c r="C215" s="136"/>
      <c r="D215" s="136"/>
      <c r="E215" s="136"/>
      <c r="F215" s="136"/>
      <c r="G215" s="136"/>
      <c r="H215" s="133"/>
      <c r="I215" s="133"/>
      <c r="J215" s="136"/>
      <c r="K215" s="136"/>
      <c r="L215" s="136"/>
      <c r="M215" s="136"/>
      <c r="N215" s="136"/>
      <c r="O215" s="136"/>
      <c r="P215" s="136"/>
      <c r="Q215" s="136"/>
      <c r="R215" s="136"/>
      <c r="S215" s="136"/>
      <c r="T215" s="136"/>
      <c r="U215" s="136"/>
      <c r="V215" s="136"/>
      <c r="W215" s="136"/>
      <c r="X215" s="136"/>
      <c r="Y215" s="136"/>
      <c r="Z215" s="136"/>
      <c r="AA215" s="136"/>
    </row>
    <row r="216" spans="1:27" ht="15.75" customHeight="1">
      <c r="A216" s="136"/>
      <c r="B216" s="136"/>
      <c r="C216" s="136"/>
      <c r="D216" s="136"/>
      <c r="E216" s="136"/>
      <c r="F216" s="136"/>
      <c r="G216" s="136"/>
      <c r="H216" s="133"/>
      <c r="I216" s="133"/>
      <c r="J216" s="136"/>
      <c r="K216" s="136"/>
      <c r="L216" s="136"/>
      <c r="M216" s="136"/>
      <c r="N216" s="136"/>
      <c r="O216" s="136"/>
      <c r="P216" s="136"/>
      <c r="Q216" s="136"/>
      <c r="R216" s="136"/>
      <c r="S216" s="136"/>
      <c r="T216" s="136"/>
      <c r="U216" s="136"/>
      <c r="V216" s="136"/>
      <c r="W216" s="136"/>
      <c r="X216" s="136"/>
      <c r="Y216" s="136"/>
      <c r="Z216" s="136"/>
      <c r="AA216" s="136"/>
    </row>
    <row r="217" spans="1:27" ht="15.75" customHeight="1">
      <c r="A217" s="136"/>
      <c r="B217" s="136"/>
      <c r="C217" s="136"/>
      <c r="D217" s="136"/>
      <c r="E217" s="136"/>
      <c r="F217" s="136"/>
      <c r="G217" s="136"/>
      <c r="H217" s="133"/>
      <c r="I217" s="133"/>
      <c r="J217" s="136"/>
      <c r="K217" s="136"/>
      <c r="L217" s="136"/>
      <c r="M217" s="136"/>
      <c r="N217" s="136"/>
      <c r="O217" s="136"/>
      <c r="P217" s="136"/>
      <c r="Q217" s="136"/>
      <c r="R217" s="136"/>
      <c r="S217" s="136"/>
      <c r="T217" s="136"/>
      <c r="U217" s="136"/>
      <c r="V217" s="136"/>
      <c r="W217" s="136"/>
      <c r="X217" s="136"/>
      <c r="Y217" s="136"/>
      <c r="Z217" s="136"/>
      <c r="AA217" s="136"/>
    </row>
    <row r="218" spans="1:27" ht="15.75" customHeight="1">
      <c r="A218" s="136"/>
      <c r="B218" s="136"/>
      <c r="C218" s="136"/>
      <c r="D218" s="136"/>
      <c r="E218" s="136"/>
      <c r="F218" s="136"/>
      <c r="G218" s="136"/>
      <c r="H218" s="133"/>
      <c r="I218" s="133"/>
      <c r="J218" s="136"/>
      <c r="K218" s="136"/>
      <c r="L218" s="136"/>
      <c r="M218" s="136"/>
      <c r="N218" s="136"/>
      <c r="O218" s="136"/>
      <c r="P218" s="136"/>
      <c r="Q218" s="136"/>
      <c r="R218" s="136"/>
      <c r="S218" s="136"/>
      <c r="T218" s="136"/>
      <c r="U218" s="136"/>
      <c r="V218" s="136"/>
      <c r="W218" s="136"/>
      <c r="X218" s="136"/>
      <c r="Y218" s="136"/>
      <c r="Z218" s="136"/>
      <c r="AA218" s="136"/>
    </row>
    <row r="219" spans="1:27" ht="15.75" customHeight="1">
      <c r="A219" s="136"/>
      <c r="B219" s="136"/>
      <c r="C219" s="136"/>
      <c r="D219" s="136"/>
      <c r="E219" s="136"/>
      <c r="F219" s="136"/>
      <c r="G219" s="136"/>
      <c r="H219" s="133"/>
      <c r="I219" s="133"/>
      <c r="J219" s="136"/>
      <c r="K219" s="136"/>
      <c r="L219" s="136"/>
      <c r="M219" s="136"/>
      <c r="N219" s="136"/>
      <c r="O219" s="136"/>
      <c r="P219" s="136"/>
      <c r="Q219" s="136"/>
      <c r="R219" s="136"/>
      <c r="S219" s="136"/>
      <c r="T219" s="136"/>
      <c r="U219" s="136"/>
      <c r="V219" s="136"/>
      <c r="W219" s="136"/>
      <c r="X219" s="136"/>
      <c r="Y219" s="136"/>
      <c r="Z219" s="136"/>
      <c r="AA219" s="136"/>
    </row>
    <row r="220" spans="1:27" ht="15.75" customHeight="1">
      <c r="A220" s="136"/>
      <c r="B220" s="136"/>
      <c r="C220" s="136"/>
      <c r="D220" s="136"/>
      <c r="E220" s="136"/>
      <c r="F220" s="136"/>
      <c r="G220" s="136"/>
      <c r="H220" s="133"/>
      <c r="I220" s="133"/>
      <c r="J220" s="136"/>
      <c r="K220" s="136"/>
      <c r="L220" s="136"/>
      <c r="M220" s="136"/>
      <c r="N220" s="136"/>
      <c r="O220" s="136"/>
      <c r="P220" s="136"/>
      <c r="Q220" s="136"/>
      <c r="R220" s="136"/>
      <c r="S220" s="136"/>
      <c r="T220" s="136"/>
      <c r="U220" s="136"/>
      <c r="V220" s="136"/>
      <c r="W220" s="136"/>
      <c r="X220" s="136"/>
      <c r="Y220" s="136"/>
      <c r="Z220" s="136"/>
      <c r="AA220" s="136"/>
    </row>
    <row r="221" spans="1:27" ht="15.75" customHeight="1">
      <c r="A221" s="136"/>
      <c r="B221" s="136"/>
      <c r="C221" s="136"/>
      <c r="D221" s="136"/>
      <c r="E221" s="136"/>
      <c r="F221" s="136"/>
      <c r="G221" s="136"/>
      <c r="H221" s="133"/>
      <c r="I221" s="133"/>
      <c r="J221" s="136"/>
      <c r="K221" s="136"/>
      <c r="L221" s="136"/>
      <c r="M221" s="136"/>
      <c r="N221" s="136"/>
      <c r="O221" s="136"/>
      <c r="P221" s="136"/>
      <c r="Q221" s="136"/>
      <c r="R221" s="136"/>
      <c r="S221" s="136"/>
      <c r="T221" s="136"/>
      <c r="U221" s="136"/>
      <c r="V221" s="136"/>
      <c r="W221" s="136"/>
      <c r="X221" s="136"/>
      <c r="Y221" s="136"/>
      <c r="Z221" s="136"/>
      <c r="AA221" s="136"/>
    </row>
    <row r="222" spans="1:27" ht="15.75" customHeight="1">
      <c r="A222" s="136"/>
      <c r="B222" s="136"/>
      <c r="C222" s="136"/>
      <c r="D222" s="136"/>
      <c r="E222" s="136"/>
      <c r="F222" s="136"/>
      <c r="G222" s="136"/>
      <c r="H222" s="133"/>
      <c r="I222" s="133"/>
      <c r="J222" s="136"/>
      <c r="K222" s="136"/>
      <c r="L222" s="136"/>
      <c r="M222" s="136"/>
      <c r="N222" s="136"/>
      <c r="O222" s="136"/>
      <c r="P222" s="136"/>
      <c r="Q222" s="136"/>
      <c r="R222" s="136"/>
      <c r="S222" s="136"/>
      <c r="T222" s="136"/>
      <c r="U222" s="136"/>
      <c r="V222" s="136"/>
      <c r="W222" s="136"/>
      <c r="X222" s="136"/>
      <c r="Y222" s="136"/>
      <c r="Z222" s="136"/>
      <c r="AA222" s="136"/>
    </row>
    <row r="223" spans="1:27" ht="15.75" customHeight="1">
      <c r="A223" s="136"/>
      <c r="B223" s="136"/>
      <c r="C223" s="136"/>
      <c r="D223" s="136"/>
      <c r="E223" s="136"/>
      <c r="F223" s="136"/>
      <c r="G223" s="136"/>
      <c r="H223" s="133"/>
      <c r="I223" s="133"/>
      <c r="J223" s="136"/>
      <c r="K223" s="136"/>
      <c r="L223" s="136"/>
      <c r="M223" s="136"/>
      <c r="N223" s="136"/>
      <c r="O223" s="136"/>
      <c r="P223" s="136"/>
      <c r="Q223" s="136"/>
      <c r="R223" s="136"/>
      <c r="S223" s="136"/>
      <c r="T223" s="136"/>
      <c r="U223" s="136"/>
      <c r="V223" s="136"/>
      <c r="W223" s="136"/>
      <c r="X223" s="136"/>
      <c r="Y223" s="136"/>
      <c r="Z223" s="136"/>
      <c r="AA223" s="136"/>
    </row>
    <row r="224" spans="1:27" ht="15.75" customHeight="1">
      <c r="A224" s="136"/>
      <c r="B224" s="136"/>
      <c r="C224" s="136"/>
      <c r="D224" s="136"/>
      <c r="E224" s="136"/>
      <c r="F224" s="136"/>
      <c r="G224" s="136"/>
      <c r="H224" s="133"/>
      <c r="I224" s="133"/>
      <c r="J224" s="136"/>
      <c r="K224" s="136"/>
      <c r="L224" s="136"/>
      <c r="M224" s="136"/>
      <c r="N224" s="136"/>
      <c r="O224" s="136"/>
      <c r="P224" s="136"/>
      <c r="Q224" s="136"/>
      <c r="R224" s="136"/>
      <c r="S224" s="136"/>
      <c r="T224" s="136"/>
      <c r="U224" s="136"/>
      <c r="V224" s="136"/>
      <c r="W224" s="136"/>
      <c r="X224" s="136"/>
      <c r="Y224" s="136"/>
      <c r="Z224" s="136"/>
      <c r="AA224" s="136"/>
    </row>
    <row r="225" spans="1:27" ht="15.75" customHeight="1">
      <c r="A225" s="136"/>
      <c r="B225" s="136"/>
      <c r="C225" s="136"/>
      <c r="D225" s="136"/>
      <c r="E225" s="136"/>
      <c r="F225" s="136"/>
      <c r="G225" s="136"/>
      <c r="H225" s="133"/>
      <c r="I225" s="133"/>
      <c r="J225" s="136"/>
      <c r="K225" s="136"/>
      <c r="L225" s="136"/>
      <c r="M225" s="136"/>
      <c r="N225" s="136"/>
      <c r="O225" s="136"/>
      <c r="P225" s="136"/>
      <c r="Q225" s="136"/>
      <c r="R225" s="136"/>
      <c r="S225" s="136"/>
      <c r="T225" s="136"/>
      <c r="U225" s="136"/>
      <c r="V225" s="136"/>
      <c r="W225" s="136"/>
      <c r="X225" s="136"/>
      <c r="Y225" s="136"/>
      <c r="Z225" s="136"/>
      <c r="AA225" s="136"/>
    </row>
    <row r="226" spans="1:27" ht="15.75" customHeight="1">
      <c r="A226" s="136"/>
      <c r="B226" s="136"/>
      <c r="C226" s="136"/>
      <c r="D226" s="136"/>
      <c r="E226" s="136"/>
      <c r="F226" s="136"/>
      <c r="G226" s="136"/>
      <c r="H226" s="133"/>
      <c r="I226" s="133"/>
      <c r="J226" s="136"/>
      <c r="K226" s="136"/>
      <c r="L226" s="136"/>
      <c r="M226" s="136"/>
      <c r="N226" s="136"/>
      <c r="O226" s="136"/>
      <c r="P226" s="136"/>
      <c r="Q226" s="136"/>
      <c r="R226" s="136"/>
      <c r="S226" s="136"/>
      <c r="T226" s="136"/>
      <c r="U226" s="136"/>
      <c r="V226" s="136"/>
      <c r="W226" s="136"/>
      <c r="X226" s="136"/>
      <c r="Y226" s="136"/>
      <c r="Z226" s="136"/>
      <c r="AA226" s="136"/>
    </row>
    <row r="227" spans="1:27" ht="15.75" customHeight="1">
      <c r="A227" s="136"/>
      <c r="B227" s="136"/>
      <c r="C227" s="136"/>
      <c r="D227" s="136"/>
      <c r="E227" s="136"/>
      <c r="F227" s="136"/>
      <c r="G227" s="136"/>
      <c r="H227" s="133"/>
      <c r="I227" s="133"/>
      <c r="J227" s="136"/>
      <c r="K227" s="136"/>
      <c r="L227" s="136"/>
      <c r="M227" s="136"/>
      <c r="N227" s="136"/>
      <c r="O227" s="136"/>
      <c r="P227" s="136"/>
      <c r="Q227" s="136"/>
      <c r="R227" s="136"/>
      <c r="S227" s="136"/>
      <c r="T227" s="136"/>
      <c r="U227" s="136"/>
      <c r="V227" s="136"/>
      <c r="W227" s="136"/>
      <c r="X227" s="136"/>
      <c r="Y227" s="136"/>
      <c r="Z227" s="136"/>
      <c r="AA227" s="136"/>
    </row>
    <row r="228" spans="1:27" ht="15.75" customHeight="1">
      <c r="A228" s="136"/>
      <c r="B228" s="136"/>
      <c r="C228" s="136"/>
      <c r="D228" s="136"/>
      <c r="E228" s="136"/>
      <c r="F228" s="136"/>
      <c r="G228" s="136"/>
      <c r="H228" s="133"/>
      <c r="I228" s="133"/>
      <c r="J228" s="136"/>
      <c r="K228" s="136"/>
      <c r="L228" s="136"/>
      <c r="M228" s="136"/>
      <c r="N228" s="136"/>
      <c r="O228" s="136"/>
      <c r="P228" s="136"/>
      <c r="Q228" s="136"/>
      <c r="R228" s="136"/>
      <c r="S228" s="136"/>
      <c r="T228" s="136"/>
      <c r="U228" s="136"/>
      <c r="V228" s="136"/>
      <c r="W228" s="136"/>
      <c r="X228" s="136"/>
      <c r="Y228" s="136"/>
      <c r="Z228" s="136"/>
      <c r="AA228" s="136"/>
    </row>
    <row r="229" spans="1:27" ht="15.75" customHeight="1">
      <c r="A229" s="136"/>
      <c r="B229" s="136"/>
      <c r="C229" s="136"/>
      <c r="D229" s="136"/>
      <c r="E229" s="136"/>
      <c r="F229" s="136"/>
      <c r="G229" s="136"/>
      <c r="H229" s="133"/>
      <c r="I229" s="133"/>
      <c r="J229" s="136"/>
      <c r="K229" s="136"/>
      <c r="L229" s="136"/>
      <c r="M229" s="136"/>
      <c r="N229" s="136"/>
      <c r="O229" s="136"/>
      <c r="P229" s="136"/>
      <c r="Q229" s="136"/>
      <c r="R229" s="136"/>
      <c r="S229" s="136"/>
      <c r="T229" s="136"/>
      <c r="U229" s="136"/>
      <c r="V229" s="136"/>
      <c r="W229" s="136"/>
      <c r="X229" s="136"/>
      <c r="Y229" s="136"/>
      <c r="Z229" s="136"/>
      <c r="AA229" s="136"/>
    </row>
    <row r="230" spans="1:27" ht="15.75" customHeight="1">
      <c r="A230" s="136"/>
      <c r="B230" s="136"/>
      <c r="C230" s="136"/>
      <c r="D230" s="136"/>
      <c r="E230" s="136"/>
      <c r="F230" s="136"/>
      <c r="G230" s="136"/>
      <c r="H230" s="133"/>
      <c r="I230" s="133"/>
      <c r="J230" s="136"/>
      <c r="K230" s="136"/>
      <c r="L230" s="136"/>
      <c r="M230" s="136"/>
      <c r="N230" s="136"/>
      <c r="O230" s="136"/>
      <c r="P230" s="136"/>
      <c r="Q230" s="136"/>
      <c r="R230" s="136"/>
      <c r="S230" s="136"/>
      <c r="T230" s="136"/>
      <c r="U230" s="136"/>
      <c r="V230" s="136"/>
      <c r="W230" s="136"/>
      <c r="X230" s="136"/>
      <c r="Y230" s="136"/>
      <c r="Z230" s="136"/>
      <c r="AA230" s="136"/>
    </row>
    <row r="231" spans="1:27" ht="15.75" customHeight="1">
      <c r="A231" s="136"/>
      <c r="B231" s="136"/>
      <c r="C231" s="136"/>
      <c r="D231" s="136"/>
      <c r="E231" s="136"/>
      <c r="F231" s="136"/>
      <c r="G231" s="136"/>
      <c r="H231" s="133"/>
      <c r="I231" s="133"/>
      <c r="J231" s="136"/>
      <c r="K231" s="136"/>
      <c r="L231" s="136"/>
      <c r="M231" s="136"/>
      <c r="N231" s="136"/>
      <c r="O231" s="136"/>
      <c r="P231" s="136"/>
      <c r="Q231" s="136"/>
      <c r="R231" s="136"/>
      <c r="S231" s="136"/>
      <c r="T231" s="136"/>
      <c r="U231" s="136"/>
      <c r="V231" s="136"/>
      <c r="W231" s="136"/>
      <c r="X231" s="136"/>
      <c r="Y231" s="136"/>
      <c r="Z231" s="136"/>
      <c r="AA231" s="136"/>
    </row>
    <row r="232" spans="1:27" ht="15.75" customHeight="1">
      <c r="A232" s="136"/>
      <c r="B232" s="136"/>
      <c r="C232" s="136"/>
      <c r="D232" s="136"/>
      <c r="E232" s="136"/>
      <c r="F232" s="136"/>
      <c r="G232" s="136"/>
      <c r="H232" s="133"/>
      <c r="I232" s="133"/>
      <c r="J232" s="136"/>
      <c r="K232" s="136"/>
      <c r="L232" s="136"/>
      <c r="M232" s="136"/>
      <c r="N232" s="136"/>
      <c r="O232" s="136"/>
      <c r="P232" s="136"/>
      <c r="Q232" s="136"/>
      <c r="R232" s="136"/>
      <c r="S232" s="136"/>
      <c r="T232" s="136"/>
      <c r="U232" s="136"/>
      <c r="V232" s="136"/>
      <c r="W232" s="136"/>
      <c r="X232" s="136"/>
      <c r="Y232" s="136"/>
      <c r="Z232" s="136"/>
      <c r="AA232" s="136"/>
    </row>
    <row r="233" spans="1:27" ht="15.75" customHeight="1">
      <c r="A233" s="136"/>
      <c r="B233" s="136"/>
      <c r="C233" s="136"/>
      <c r="D233" s="136"/>
      <c r="E233" s="136"/>
      <c r="F233" s="136"/>
      <c r="G233" s="136"/>
      <c r="H233" s="133"/>
      <c r="I233" s="133"/>
      <c r="J233" s="136"/>
      <c r="K233" s="136"/>
      <c r="L233" s="136"/>
      <c r="M233" s="136"/>
      <c r="N233" s="136"/>
      <c r="O233" s="136"/>
      <c r="P233" s="136"/>
      <c r="Q233" s="136"/>
      <c r="R233" s="136"/>
      <c r="S233" s="136"/>
      <c r="T233" s="136"/>
      <c r="U233" s="136"/>
      <c r="V233" s="136"/>
      <c r="W233" s="136"/>
      <c r="X233" s="136"/>
      <c r="Y233" s="136"/>
      <c r="Z233" s="136"/>
      <c r="AA233" s="136"/>
    </row>
    <row r="234" spans="1:27" ht="15.75" customHeight="1">
      <c r="A234" s="136"/>
      <c r="B234" s="136"/>
      <c r="C234" s="136"/>
      <c r="D234" s="136"/>
      <c r="E234" s="136"/>
      <c r="F234" s="136"/>
      <c r="G234" s="136"/>
      <c r="H234" s="133"/>
      <c r="I234" s="133"/>
      <c r="J234" s="136"/>
      <c r="K234" s="136"/>
      <c r="L234" s="136"/>
      <c r="M234" s="136"/>
      <c r="N234" s="136"/>
      <c r="O234" s="136"/>
      <c r="P234" s="136"/>
      <c r="Q234" s="136"/>
      <c r="R234" s="136"/>
      <c r="S234" s="136"/>
      <c r="T234" s="136"/>
      <c r="U234" s="136"/>
      <c r="V234" s="136"/>
      <c r="W234" s="136"/>
      <c r="X234" s="136"/>
      <c r="Y234" s="136"/>
      <c r="Z234" s="136"/>
      <c r="AA234" s="136"/>
    </row>
    <row r="235" spans="1:27" ht="15.75" customHeight="1">
      <c r="A235" s="136"/>
      <c r="B235" s="136"/>
      <c r="C235" s="136"/>
      <c r="D235" s="136"/>
      <c r="E235" s="136"/>
      <c r="F235" s="136"/>
      <c r="G235" s="136"/>
      <c r="H235" s="133"/>
      <c r="I235" s="133"/>
      <c r="J235" s="136"/>
      <c r="K235" s="136"/>
      <c r="L235" s="136"/>
      <c r="M235" s="136"/>
      <c r="N235" s="136"/>
      <c r="O235" s="136"/>
      <c r="P235" s="136"/>
      <c r="Q235" s="136"/>
      <c r="R235" s="136"/>
      <c r="S235" s="136"/>
      <c r="T235" s="136"/>
      <c r="U235" s="136"/>
      <c r="V235" s="136"/>
      <c r="W235" s="136"/>
      <c r="X235" s="136"/>
      <c r="Y235" s="136"/>
      <c r="Z235" s="136"/>
      <c r="AA235" s="136"/>
    </row>
    <row r="236" spans="1:27" ht="15.75" customHeight="1">
      <c r="A236" s="136"/>
      <c r="B236" s="136"/>
      <c r="C236" s="136"/>
      <c r="D236" s="136"/>
      <c r="E236" s="136"/>
      <c r="F236" s="136"/>
      <c r="G236" s="136"/>
      <c r="H236" s="133"/>
      <c r="I236" s="133"/>
      <c r="J236" s="136"/>
      <c r="K236" s="136"/>
      <c r="L236" s="136"/>
      <c r="M236" s="136"/>
      <c r="N236" s="136"/>
      <c r="O236" s="136"/>
      <c r="P236" s="136"/>
      <c r="Q236" s="136"/>
      <c r="R236" s="136"/>
      <c r="S236" s="136"/>
      <c r="T236" s="136"/>
      <c r="U236" s="136"/>
      <c r="V236" s="136"/>
      <c r="W236" s="136"/>
      <c r="X236" s="136"/>
      <c r="Y236" s="136"/>
      <c r="Z236" s="136"/>
      <c r="AA236" s="136"/>
    </row>
    <row r="237" spans="1:27" ht="15.75" customHeight="1">
      <c r="A237" s="136"/>
      <c r="B237" s="136"/>
      <c r="C237" s="136"/>
      <c r="D237" s="136"/>
      <c r="E237" s="136"/>
      <c r="F237" s="136"/>
      <c r="G237" s="136"/>
      <c r="H237" s="133"/>
      <c r="I237" s="133"/>
      <c r="J237" s="136"/>
      <c r="K237" s="136"/>
      <c r="L237" s="136"/>
      <c r="M237" s="136"/>
      <c r="N237" s="136"/>
      <c r="O237" s="136"/>
      <c r="P237" s="136"/>
      <c r="Q237" s="136"/>
      <c r="R237" s="136"/>
      <c r="S237" s="136"/>
      <c r="T237" s="136"/>
      <c r="U237" s="136"/>
      <c r="V237" s="136"/>
      <c r="W237" s="136"/>
      <c r="X237" s="136"/>
      <c r="Y237" s="136"/>
      <c r="Z237" s="136"/>
      <c r="AA237" s="136"/>
    </row>
    <row r="238" spans="1:27" ht="15.75" customHeight="1">
      <c r="A238" s="136"/>
      <c r="B238" s="136"/>
      <c r="C238" s="136"/>
      <c r="D238" s="136"/>
      <c r="E238" s="136"/>
      <c r="F238" s="136"/>
      <c r="G238" s="136"/>
      <c r="H238" s="133"/>
      <c r="I238" s="133"/>
      <c r="J238" s="136"/>
      <c r="K238" s="136"/>
      <c r="L238" s="136"/>
      <c r="M238" s="136"/>
      <c r="N238" s="136"/>
      <c r="O238" s="136"/>
      <c r="P238" s="136"/>
      <c r="Q238" s="136"/>
      <c r="R238" s="136"/>
      <c r="S238" s="136"/>
      <c r="T238" s="136"/>
      <c r="U238" s="136"/>
      <c r="V238" s="136"/>
      <c r="W238" s="136"/>
      <c r="X238" s="136"/>
      <c r="Y238" s="136"/>
      <c r="Z238" s="136"/>
      <c r="AA238" s="136"/>
    </row>
    <row r="239" spans="1:27" ht="15.75" customHeight="1">
      <c r="A239" s="136"/>
      <c r="B239" s="136"/>
      <c r="C239" s="136"/>
      <c r="D239" s="136"/>
      <c r="E239" s="136"/>
      <c r="F239" s="136"/>
      <c r="G239" s="136"/>
      <c r="H239" s="133"/>
      <c r="I239" s="133"/>
      <c r="J239" s="136"/>
      <c r="K239" s="136"/>
      <c r="L239" s="136"/>
      <c r="M239" s="136"/>
      <c r="N239" s="136"/>
      <c r="O239" s="136"/>
      <c r="P239" s="136"/>
      <c r="Q239" s="136"/>
      <c r="R239" s="136"/>
      <c r="S239" s="136"/>
      <c r="T239" s="136"/>
      <c r="U239" s="136"/>
      <c r="V239" s="136"/>
      <c r="W239" s="136"/>
      <c r="X239" s="136"/>
      <c r="Y239" s="136"/>
      <c r="Z239" s="136"/>
      <c r="AA239" s="136"/>
    </row>
    <row r="240" spans="1:27" ht="15.75" customHeight="1">
      <c r="A240" s="136"/>
      <c r="B240" s="136"/>
      <c r="C240" s="136"/>
      <c r="D240" s="136"/>
      <c r="E240" s="136"/>
      <c r="F240" s="136"/>
      <c r="G240" s="136"/>
      <c r="H240" s="133"/>
      <c r="I240" s="133"/>
      <c r="J240" s="136"/>
      <c r="K240" s="136"/>
      <c r="L240" s="136"/>
      <c r="M240" s="136"/>
      <c r="N240" s="136"/>
      <c r="O240" s="136"/>
      <c r="P240" s="136"/>
      <c r="Q240" s="136"/>
      <c r="R240" s="136"/>
      <c r="S240" s="136"/>
      <c r="T240" s="136"/>
      <c r="U240" s="136"/>
      <c r="V240" s="136"/>
      <c r="W240" s="136"/>
      <c r="X240" s="136"/>
      <c r="Y240" s="136"/>
      <c r="Z240" s="136"/>
      <c r="AA240" s="136"/>
    </row>
    <row r="241" spans="1:27" ht="15.75" customHeight="1">
      <c r="A241" s="136"/>
      <c r="B241" s="136"/>
      <c r="C241" s="136"/>
      <c r="D241" s="136"/>
      <c r="E241" s="136"/>
      <c r="F241" s="136"/>
      <c r="G241" s="136"/>
      <c r="H241" s="133"/>
      <c r="I241" s="133"/>
      <c r="J241" s="136"/>
      <c r="K241" s="136"/>
      <c r="L241" s="136"/>
      <c r="M241" s="136"/>
      <c r="N241" s="136"/>
      <c r="O241" s="136"/>
      <c r="P241" s="136"/>
      <c r="Q241" s="136"/>
      <c r="R241" s="136"/>
      <c r="S241" s="136"/>
      <c r="T241" s="136"/>
      <c r="U241" s="136"/>
      <c r="V241" s="136"/>
      <c r="W241" s="136"/>
      <c r="X241" s="136"/>
      <c r="Y241" s="136"/>
      <c r="Z241" s="136"/>
      <c r="AA241" s="136"/>
    </row>
    <row r="242" spans="1:27" ht="15.75" customHeight="1">
      <c r="A242" s="136"/>
      <c r="B242" s="136"/>
      <c r="C242" s="136"/>
      <c r="D242" s="136"/>
      <c r="E242" s="136"/>
      <c r="F242" s="136"/>
      <c r="G242" s="136"/>
      <c r="H242" s="133"/>
      <c r="I242" s="133"/>
      <c r="J242" s="136"/>
      <c r="K242" s="136"/>
      <c r="L242" s="136"/>
      <c r="M242" s="136"/>
      <c r="N242" s="136"/>
      <c r="O242" s="136"/>
      <c r="P242" s="136"/>
      <c r="Q242" s="136"/>
      <c r="R242" s="136"/>
      <c r="S242" s="136"/>
      <c r="T242" s="136"/>
      <c r="U242" s="136"/>
      <c r="V242" s="136"/>
      <c r="W242" s="136"/>
      <c r="X242" s="136"/>
      <c r="Y242" s="136"/>
      <c r="Z242" s="136"/>
      <c r="AA242" s="136"/>
    </row>
    <row r="243" spans="1:27" ht="15.75" customHeight="1">
      <c r="A243" s="136"/>
      <c r="B243" s="136"/>
      <c r="C243" s="136"/>
      <c r="D243" s="136"/>
      <c r="E243" s="136"/>
      <c r="F243" s="136"/>
      <c r="G243" s="136"/>
      <c r="H243" s="133"/>
      <c r="I243" s="133"/>
      <c r="J243" s="136"/>
      <c r="K243" s="136"/>
      <c r="L243" s="136"/>
      <c r="M243" s="136"/>
      <c r="N243" s="136"/>
      <c r="O243" s="136"/>
      <c r="P243" s="136"/>
      <c r="Q243" s="136"/>
      <c r="R243" s="136"/>
      <c r="S243" s="136"/>
      <c r="T243" s="136"/>
      <c r="U243" s="136"/>
      <c r="V243" s="136"/>
      <c r="W243" s="136"/>
      <c r="X243" s="136"/>
      <c r="Y243" s="136"/>
      <c r="Z243" s="136"/>
      <c r="AA243" s="136"/>
    </row>
    <row r="244" spans="1:27"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sheetData>
  <mergeCells count="34">
    <mergeCell ref="B1:G1"/>
    <mergeCell ref="B2:G2"/>
    <mergeCell ref="A3:A4"/>
    <mergeCell ref="B3:G4"/>
    <mergeCell ref="C7:F7"/>
    <mergeCell ref="G7:J7"/>
    <mergeCell ref="K7:N8"/>
    <mergeCell ref="K9:N9"/>
    <mergeCell ref="K10:N10"/>
    <mergeCell ref="K11:N11"/>
    <mergeCell ref="K12:N12"/>
    <mergeCell ref="K13:N13"/>
    <mergeCell ref="G15:I15"/>
    <mergeCell ref="E16:F16"/>
    <mergeCell ref="E17:F17"/>
    <mergeCell ref="A18:A22"/>
    <mergeCell ref="E18:F18"/>
    <mergeCell ref="E19:F19"/>
    <mergeCell ref="E20:F20"/>
    <mergeCell ref="E21:F21"/>
    <mergeCell ref="E36:F36"/>
    <mergeCell ref="H40:I40"/>
    <mergeCell ref="E22:F22"/>
    <mergeCell ref="E23:F23"/>
    <mergeCell ref="E25:F25"/>
    <mergeCell ref="A29:I29"/>
    <mergeCell ref="E30:F30"/>
    <mergeCell ref="E31:F31"/>
    <mergeCell ref="E32:F32"/>
    <mergeCell ref="A23:A24"/>
    <mergeCell ref="E24:F24"/>
    <mergeCell ref="E33:F33"/>
    <mergeCell ref="E34:F34"/>
    <mergeCell ref="E35:F35"/>
  </mergeCells>
  <printOptions horizontalCentered="1" verticalCentered="1"/>
  <pageMargins left="0.70866141732283472" right="0.70866141732283472" top="0.74803149606299213" bottom="0.74803149606299213"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7.7109375" customWidth="1"/>
    <col min="2" max="2" width="68.5703125" customWidth="1"/>
    <col min="3" max="3" width="83.140625" customWidth="1"/>
    <col min="4" max="4" width="18.5703125" customWidth="1"/>
    <col min="5" max="5" width="17.28515625" customWidth="1"/>
    <col min="6" max="6" width="16.5703125" customWidth="1"/>
    <col min="7" max="7" width="22.7109375" customWidth="1"/>
    <col min="8" max="11" width="16.140625" customWidth="1"/>
    <col min="12" max="13" width="23" customWidth="1"/>
    <col min="14" max="14" width="33.42578125" customWidth="1"/>
    <col min="15" max="20" width="10.7109375" customWidth="1"/>
  </cols>
  <sheetData>
    <row r="1" spans="1:26" ht="12" customHeight="1">
      <c r="A1" s="451"/>
      <c r="B1" s="385"/>
      <c r="C1" s="385"/>
      <c r="D1" s="385"/>
      <c r="E1" s="385"/>
      <c r="F1" s="385"/>
      <c r="G1" s="385"/>
      <c r="H1" s="385"/>
      <c r="I1" s="385"/>
      <c r="J1" s="385"/>
      <c r="K1" s="385"/>
      <c r="L1" s="385"/>
      <c r="M1" s="385"/>
      <c r="N1" s="197"/>
      <c r="O1" s="197"/>
      <c r="P1" s="197"/>
      <c r="Q1" s="197"/>
      <c r="R1" s="197"/>
      <c r="S1" s="197"/>
      <c r="T1" s="197"/>
      <c r="U1" s="198"/>
    </row>
    <row r="2" spans="1:26" ht="12" customHeight="1">
      <c r="A2" s="197"/>
      <c r="B2" s="197"/>
      <c r="C2" s="197"/>
      <c r="D2" s="197"/>
      <c r="E2" s="197"/>
      <c r="F2" s="197"/>
      <c r="G2" s="197"/>
      <c r="H2" s="452" t="s">
        <v>99</v>
      </c>
      <c r="I2" s="391"/>
      <c r="J2" s="391"/>
      <c r="K2" s="391"/>
      <c r="L2" s="387"/>
      <c r="M2" s="453" t="s">
        <v>80</v>
      </c>
      <c r="N2" s="449"/>
      <c r="O2" s="197"/>
      <c r="P2" s="197"/>
      <c r="Q2" s="197"/>
      <c r="R2" s="197"/>
      <c r="S2" s="197"/>
      <c r="T2" s="197"/>
      <c r="U2" s="198"/>
    </row>
    <row r="3" spans="1:26" ht="10.5" customHeight="1">
      <c r="A3" s="197"/>
      <c r="B3" s="197"/>
      <c r="C3" s="197"/>
      <c r="D3" s="197"/>
      <c r="E3" s="198"/>
      <c r="F3" s="199"/>
      <c r="G3" s="199"/>
      <c r="H3" s="409" t="s">
        <v>78</v>
      </c>
      <c r="I3" s="391"/>
      <c r="J3" s="391"/>
      <c r="K3" s="387"/>
      <c r="L3" s="408" t="s">
        <v>79</v>
      </c>
      <c r="M3" s="394"/>
      <c r="N3" s="411"/>
      <c r="O3" s="197"/>
      <c r="P3" s="197"/>
      <c r="Q3" s="197"/>
      <c r="R3" s="197"/>
      <c r="S3" s="197"/>
      <c r="T3" s="197"/>
      <c r="U3" s="198"/>
    </row>
    <row r="4" spans="1:26" ht="68.25" customHeight="1">
      <c r="A4" s="197"/>
      <c r="B4" s="197"/>
      <c r="C4" s="197"/>
      <c r="D4" s="197"/>
      <c r="E4" s="197"/>
      <c r="F4" s="197"/>
      <c r="G4" s="200"/>
      <c r="H4" s="404" t="s">
        <v>103</v>
      </c>
      <c r="I4" s="387"/>
      <c r="J4" s="405" t="s">
        <v>104</v>
      </c>
      <c r="K4" s="387"/>
      <c r="L4" s="395"/>
      <c r="M4" s="394"/>
      <c r="N4" s="450" t="s">
        <v>107</v>
      </c>
      <c r="O4" s="197"/>
      <c r="P4" s="197"/>
      <c r="Q4" s="197"/>
      <c r="R4" s="197"/>
      <c r="S4" s="197"/>
      <c r="T4" s="197"/>
      <c r="U4" s="198"/>
    </row>
    <row r="5" spans="1:26" ht="49.5" customHeight="1">
      <c r="A5" s="201" t="s">
        <v>272</v>
      </c>
      <c r="B5" s="201" t="s">
        <v>273</v>
      </c>
      <c r="C5" s="201" t="s">
        <v>106</v>
      </c>
      <c r="D5" s="201" t="s">
        <v>274</v>
      </c>
      <c r="E5" s="201" t="s">
        <v>113</v>
      </c>
      <c r="F5" s="201" t="s">
        <v>275</v>
      </c>
      <c r="G5" s="201" t="s">
        <v>80</v>
      </c>
      <c r="H5" s="202" t="s">
        <v>115</v>
      </c>
      <c r="I5" s="202" t="s">
        <v>81</v>
      </c>
      <c r="J5" s="202" t="s">
        <v>115</v>
      </c>
      <c r="K5" s="202" t="s">
        <v>81</v>
      </c>
      <c r="L5" s="203" t="s">
        <v>81</v>
      </c>
      <c r="M5" s="395"/>
      <c r="N5" s="395"/>
      <c r="O5" s="197"/>
      <c r="P5" s="197"/>
      <c r="Q5" s="197"/>
      <c r="R5" s="197"/>
      <c r="S5" s="197"/>
      <c r="T5" s="197"/>
      <c r="U5" s="198"/>
    </row>
    <row r="6" spans="1:26" ht="21" customHeight="1">
      <c r="A6" s="196"/>
      <c r="B6" s="196"/>
      <c r="C6" s="196"/>
      <c r="D6" s="196"/>
      <c r="E6" s="196"/>
      <c r="F6" s="196"/>
      <c r="G6" s="196"/>
      <c r="H6" s="204"/>
      <c r="I6" s="204"/>
      <c r="J6" s="204"/>
      <c r="K6" s="204"/>
      <c r="L6" s="204"/>
      <c r="M6" s="205"/>
      <c r="N6" s="206"/>
      <c r="O6" s="197"/>
      <c r="P6" s="197"/>
      <c r="Q6" s="197"/>
      <c r="R6" s="197"/>
      <c r="S6" s="197"/>
      <c r="T6" s="197"/>
      <c r="U6" s="198"/>
    </row>
    <row r="7" spans="1:26" ht="163.5" customHeight="1">
      <c r="A7" s="207" t="s">
        <v>276</v>
      </c>
      <c r="B7" s="207" t="s">
        <v>277</v>
      </c>
      <c r="C7" s="207" t="s">
        <v>278</v>
      </c>
      <c r="D7" s="208">
        <f>90*15</f>
        <v>1350</v>
      </c>
      <c r="E7" s="209" t="s">
        <v>279</v>
      </c>
      <c r="F7" s="210">
        <v>400</v>
      </c>
      <c r="G7" s="211">
        <f t="shared" ref="G7:G8" si="0">F7*D7</f>
        <v>540000</v>
      </c>
      <c r="H7" s="204">
        <v>0</v>
      </c>
      <c r="I7" s="204">
        <v>0</v>
      </c>
      <c r="J7" s="204">
        <v>0</v>
      </c>
      <c r="K7" s="204">
        <v>0</v>
      </c>
      <c r="L7" s="204">
        <f t="shared" ref="L7:L8" si="1">G7-(H7+I7+J7+K7)</f>
        <v>540000</v>
      </c>
      <c r="M7" s="204">
        <f t="shared" ref="M7:M8" si="2">SUM(H7:L7)</f>
        <v>540000</v>
      </c>
      <c r="N7" s="212"/>
      <c r="O7" s="197"/>
      <c r="P7" s="197"/>
      <c r="Q7" s="197"/>
      <c r="R7" s="197"/>
      <c r="S7" s="197"/>
      <c r="T7" s="197"/>
      <c r="U7" s="198"/>
      <c r="V7" s="8"/>
      <c r="W7" s="8"/>
      <c r="X7" s="8"/>
      <c r="Y7" s="8"/>
      <c r="Z7" s="8"/>
    </row>
    <row r="8" spans="1:26" ht="97.5" customHeight="1">
      <c r="A8" s="207" t="s">
        <v>280</v>
      </c>
      <c r="B8" s="207" t="s">
        <v>281</v>
      </c>
      <c r="C8" s="207" t="s">
        <v>282</v>
      </c>
      <c r="D8" s="208">
        <f>90*8</f>
        <v>720</v>
      </c>
      <c r="E8" s="209" t="s">
        <v>279</v>
      </c>
      <c r="F8" s="210">
        <v>400</v>
      </c>
      <c r="G8" s="211">
        <f t="shared" si="0"/>
        <v>288000</v>
      </c>
      <c r="H8" s="204">
        <v>0</v>
      </c>
      <c r="I8" s="204">
        <v>0</v>
      </c>
      <c r="J8" s="204">
        <v>0</v>
      </c>
      <c r="K8" s="204">
        <v>0</v>
      </c>
      <c r="L8" s="204">
        <f t="shared" si="1"/>
        <v>288000</v>
      </c>
      <c r="M8" s="204">
        <f t="shared" si="2"/>
        <v>288000</v>
      </c>
      <c r="N8" s="212"/>
      <c r="O8" s="197"/>
      <c r="P8" s="197"/>
      <c r="Q8" s="197"/>
      <c r="R8" s="197"/>
      <c r="S8" s="197"/>
      <c r="T8" s="197"/>
      <c r="U8" s="198"/>
      <c r="V8" s="8"/>
      <c r="W8" s="8"/>
      <c r="X8" s="8"/>
      <c r="Y8" s="8"/>
      <c r="Z8" s="8"/>
    </row>
    <row r="9" spans="1:26" ht="25.5" customHeight="1">
      <c r="A9" s="197"/>
      <c r="B9" s="197"/>
      <c r="C9" s="197"/>
      <c r="D9" s="197"/>
      <c r="E9" s="197"/>
      <c r="F9" s="213" t="s">
        <v>80</v>
      </c>
      <c r="G9" s="214">
        <f t="shared" ref="G9:M9" si="3">SUM(G7:G8)</f>
        <v>828000</v>
      </c>
      <c r="H9" s="215">
        <f t="shared" si="3"/>
        <v>0</v>
      </c>
      <c r="I9" s="215">
        <f t="shared" si="3"/>
        <v>0</v>
      </c>
      <c r="J9" s="215">
        <f t="shared" si="3"/>
        <v>0</v>
      </c>
      <c r="K9" s="215">
        <f t="shared" si="3"/>
        <v>0</v>
      </c>
      <c r="L9" s="215">
        <f t="shared" si="3"/>
        <v>828000</v>
      </c>
      <c r="M9" s="215">
        <f t="shared" si="3"/>
        <v>828000</v>
      </c>
      <c r="N9" s="197"/>
      <c r="O9" s="197"/>
      <c r="P9" s="197"/>
      <c r="Q9" s="197"/>
      <c r="R9" s="197"/>
      <c r="S9" s="197"/>
      <c r="T9" s="197"/>
      <c r="U9" s="198"/>
    </row>
    <row r="10" spans="1:26" ht="12" customHeight="1">
      <c r="A10" s="197"/>
      <c r="B10" s="197"/>
      <c r="C10" s="197"/>
      <c r="D10" s="197"/>
      <c r="E10" s="197"/>
      <c r="F10" s="197"/>
      <c r="G10" s="197"/>
      <c r="H10" s="197"/>
      <c r="I10" s="197"/>
      <c r="J10" s="197"/>
      <c r="K10" s="197"/>
      <c r="L10" s="197"/>
      <c r="M10" s="197"/>
      <c r="N10" s="197"/>
      <c r="O10" s="197"/>
      <c r="P10" s="197"/>
      <c r="Q10" s="197"/>
      <c r="R10" s="197"/>
      <c r="S10" s="197"/>
      <c r="T10" s="197"/>
      <c r="U10" s="198"/>
    </row>
    <row r="11" spans="1:26" ht="12" customHeight="1">
      <c r="A11" s="197"/>
      <c r="B11" s="197"/>
      <c r="C11" s="197"/>
      <c r="D11" s="197"/>
      <c r="E11" s="197"/>
      <c r="F11" s="197"/>
      <c r="G11" s="216"/>
      <c r="H11" s="197"/>
      <c r="I11" s="197"/>
      <c r="J11" s="197"/>
      <c r="K11" s="197"/>
      <c r="L11" s="197"/>
      <c r="M11" s="197"/>
      <c r="N11" s="197"/>
      <c r="O11" s="197"/>
      <c r="P11" s="197"/>
      <c r="Q11" s="197"/>
      <c r="R11" s="197"/>
      <c r="S11" s="197"/>
      <c r="T11" s="197"/>
      <c r="U11" s="198"/>
    </row>
    <row r="12" spans="1:26" ht="12" hidden="1" customHeight="1">
      <c r="A12" s="197"/>
      <c r="B12" s="197"/>
      <c r="C12" s="197"/>
      <c r="D12" s="197"/>
      <c r="E12" s="197"/>
      <c r="F12" s="197"/>
      <c r="G12" s="197"/>
      <c r="H12" s="197"/>
      <c r="I12" s="197"/>
      <c r="J12" s="197"/>
      <c r="K12" s="197"/>
      <c r="L12" s="197"/>
      <c r="M12" s="217">
        <v>86244266.044817045</v>
      </c>
      <c r="N12" s="197"/>
      <c r="O12" s="197"/>
      <c r="P12" s="197"/>
      <c r="Q12" s="197"/>
      <c r="R12" s="197"/>
      <c r="S12" s="197"/>
      <c r="T12" s="197"/>
      <c r="U12" s="198"/>
    </row>
    <row r="13" spans="1:26" ht="12" customHeight="1">
      <c r="A13" s="197"/>
      <c r="B13" s="197"/>
      <c r="C13" s="197"/>
      <c r="D13" s="197"/>
      <c r="E13" s="197"/>
      <c r="F13" s="197"/>
      <c r="G13" s="197"/>
      <c r="H13" s="197"/>
      <c r="I13" s="197"/>
      <c r="J13" s="197"/>
      <c r="K13" s="197"/>
      <c r="L13" s="197"/>
      <c r="M13" s="197"/>
      <c r="N13" s="197"/>
      <c r="O13" s="197"/>
      <c r="P13" s="197"/>
      <c r="Q13" s="197"/>
      <c r="R13" s="197"/>
      <c r="S13" s="197"/>
      <c r="T13" s="197"/>
      <c r="U13" s="198"/>
    </row>
    <row r="14" spans="1:26" ht="12" customHeight="1">
      <c r="A14" s="197"/>
      <c r="B14" s="197"/>
      <c r="C14" s="197"/>
      <c r="D14" s="197"/>
      <c r="E14" s="197"/>
      <c r="F14" s="197"/>
      <c r="G14" s="218"/>
      <c r="H14" s="197"/>
      <c r="I14" s="197"/>
      <c r="J14" s="197"/>
      <c r="K14" s="197"/>
      <c r="L14" s="197"/>
      <c r="M14" s="197"/>
      <c r="N14" s="197"/>
      <c r="O14" s="197"/>
      <c r="P14" s="197"/>
      <c r="Q14" s="197"/>
      <c r="R14" s="197"/>
      <c r="S14" s="197"/>
      <c r="T14" s="197"/>
      <c r="U14" s="198"/>
    </row>
    <row r="15" spans="1:26" ht="12" customHeight="1">
      <c r="A15" s="197"/>
      <c r="B15" s="197"/>
      <c r="C15" s="197"/>
      <c r="D15" s="197"/>
      <c r="E15" s="197"/>
      <c r="F15" s="197"/>
      <c r="G15" s="197"/>
      <c r="H15" s="197"/>
      <c r="I15" s="197"/>
      <c r="J15" s="197"/>
      <c r="K15" s="197"/>
      <c r="L15" s="197"/>
      <c r="M15" s="197"/>
      <c r="N15" s="197"/>
      <c r="O15" s="197"/>
      <c r="P15" s="197"/>
      <c r="Q15" s="197"/>
      <c r="R15" s="197"/>
      <c r="S15" s="197"/>
      <c r="T15" s="197"/>
      <c r="U15" s="198"/>
    </row>
    <row r="16" spans="1:26" ht="12" customHeight="1">
      <c r="A16" s="197"/>
      <c r="B16" s="197"/>
      <c r="C16" s="197"/>
      <c r="D16" s="197"/>
      <c r="E16" s="197"/>
      <c r="F16" s="197"/>
      <c r="G16" s="197"/>
      <c r="H16" s="197"/>
      <c r="I16" s="197"/>
      <c r="J16" s="197"/>
      <c r="K16" s="197"/>
      <c r="L16" s="197"/>
      <c r="M16" s="197"/>
      <c r="N16" s="197"/>
      <c r="O16" s="197"/>
      <c r="P16" s="197"/>
      <c r="Q16" s="197"/>
      <c r="R16" s="197"/>
      <c r="S16" s="197"/>
      <c r="T16" s="197"/>
      <c r="U16" s="198"/>
    </row>
    <row r="17" spans="1:21" ht="12" customHeight="1">
      <c r="A17" s="197"/>
      <c r="B17" s="197"/>
      <c r="C17" s="197"/>
      <c r="D17" s="197"/>
      <c r="E17" s="197"/>
      <c r="F17" s="197"/>
      <c r="G17" s="197"/>
      <c r="H17" s="197"/>
      <c r="I17" s="197"/>
      <c r="J17" s="197"/>
      <c r="K17" s="197"/>
      <c r="L17" s="197"/>
      <c r="M17" s="197"/>
      <c r="N17" s="197"/>
      <c r="O17" s="197"/>
      <c r="P17" s="197"/>
      <c r="Q17" s="197"/>
      <c r="R17" s="197"/>
      <c r="S17" s="197"/>
      <c r="T17" s="197"/>
      <c r="U17" s="198"/>
    </row>
    <row r="18" spans="1:21" ht="12" customHeight="1">
      <c r="A18" s="197"/>
      <c r="B18" s="197"/>
      <c r="C18" s="197"/>
      <c r="D18" s="197"/>
      <c r="E18" s="197"/>
      <c r="F18" s="197"/>
      <c r="G18" s="197"/>
      <c r="H18" s="197"/>
      <c r="I18" s="197"/>
      <c r="J18" s="197"/>
      <c r="K18" s="197"/>
      <c r="L18" s="197"/>
      <c r="M18" s="197"/>
      <c r="N18" s="197"/>
      <c r="O18" s="197"/>
      <c r="P18" s="197"/>
      <c r="Q18" s="197"/>
      <c r="R18" s="197"/>
      <c r="S18" s="197"/>
      <c r="T18" s="197"/>
      <c r="U18" s="198"/>
    </row>
    <row r="19" spans="1:21" ht="12" customHeight="1">
      <c r="A19" s="197"/>
      <c r="B19" s="197"/>
      <c r="C19" s="197"/>
      <c r="D19" s="197"/>
      <c r="E19" s="197"/>
      <c r="F19" s="197"/>
      <c r="G19" s="197"/>
      <c r="H19" s="197"/>
      <c r="I19" s="197"/>
      <c r="J19" s="197"/>
      <c r="K19" s="197"/>
      <c r="L19" s="197"/>
      <c r="M19" s="197"/>
      <c r="N19" s="197"/>
      <c r="O19" s="197"/>
      <c r="P19" s="197"/>
      <c r="Q19" s="197"/>
      <c r="R19" s="197"/>
      <c r="S19" s="197"/>
      <c r="T19" s="197"/>
      <c r="U19" s="198"/>
    </row>
    <row r="20" spans="1:21" ht="12" customHeight="1">
      <c r="A20" s="197"/>
      <c r="B20" s="197"/>
      <c r="C20" s="197"/>
      <c r="D20" s="197"/>
      <c r="E20" s="197"/>
      <c r="F20" s="197"/>
      <c r="G20" s="197"/>
      <c r="H20" s="197"/>
      <c r="I20" s="197"/>
      <c r="J20" s="197"/>
      <c r="K20" s="197"/>
      <c r="L20" s="197"/>
      <c r="M20" s="197"/>
      <c r="N20" s="197"/>
      <c r="O20" s="197"/>
      <c r="P20" s="197"/>
      <c r="Q20" s="197"/>
      <c r="R20" s="197"/>
      <c r="S20" s="197"/>
      <c r="T20" s="197"/>
      <c r="U20" s="198"/>
    </row>
    <row r="21" spans="1:21" ht="12" customHeight="1">
      <c r="A21" s="197"/>
      <c r="B21" s="197"/>
      <c r="C21" s="197"/>
      <c r="D21" s="197"/>
      <c r="E21" s="197"/>
      <c r="F21" s="197"/>
      <c r="G21" s="197"/>
      <c r="H21" s="197"/>
      <c r="I21" s="197"/>
      <c r="J21" s="197"/>
      <c r="K21" s="197"/>
      <c r="L21" s="197"/>
      <c r="M21" s="197"/>
      <c r="N21" s="197"/>
      <c r="O21" s="197"/>
      <c r="P21" s="197"/>
      <c r="Q21" s="197"/>
      <c r="R21" s="197"/>
      <c r="S21" s="197"/>
      <c r="T21" s="197"/>
      <c r="U21" s="198"/>
    </row>
    <row r="22" spans="1:21" ht="12" customHeight="1">
      <c r="A22" s="197"/>
      <c r="B22" s="197"/>
      <c r="C22" s="197"/>
      <c r="D22" s="197"/>
      <c r="E22" s="197"/>
      <c r="F22" s="197"/>
      <c r="G22" s="197"/>
      <c r="H22" s="197"/>
      <c r="I22" s="197"/>
      <c r="J22" s="197"/>
      <c r="K22" s="197"/>
      <c r="L22" s="197"/>
      <c r="M22" s="197"/>
      <c r="N22" s="197"/>
      <c r="O22" s="197"/>
      <c r="P22" s="197"/>
      <c r="Q22" s="197"/>
      <c r="R22" s="197"/>
      <c r="S22" s="197"/>
      <c r="T22" s="197"/>
      <c r="U22" s="198"/>
    </row>
    <row r="23" spans="1:21" ht="12" customHeight="1">
      <c r="A23" s="197"/>
      <c r="B23" s="197"/>
      <c r="C23" s="197"/>
      <c r="D23" s="197"/>
      <c r="E23" s="197"/>
      <c r="F23" s="197"/>
      <c r="G23" s="197"/>
      <c r="H23" s="197"/>
      <c r="I23" s="197"/>
      <c r="J23" s="197"/>
      <c r="K23" s="197"/>
      <c r="L23" s="197"/>
      <c r="M23" s="197"/>
      <c r="N23" s="197"/>
      <c r="O23" s="197"/>
      <c r="P23" s="197"/>
      <c r="Q23" s="197"/>
      <c r="R23" s="197"/>
      <c r="S23" s="197"/>
      <c r="T23" s="197"/>
      <c r="U23" s="198"/>
    </row>
    <row r="24" spans="1:21" ht="12" customHeight="1">
      <c r="A24" s="197"/>
      <c r="B24" s="197"/>
      <c r="C24" s="197"/>
      <c r="D24" s="197"/>
      <c r="E24" s="197"/>
      <c r="F24" s="197"/>
      <c r="G24" s="197"/>
      <c r="H24" s="197"/>
      <c r="I24" s="197"/>
      <c r="J24" s="197"/>
      <c r="K24" s="197"/>
      <c r="L24" s="197"/>
      <c r="M24" s="197"/>
      <c r="N24" s="197"/>
      <c r="O24" s="197"/>
      <c r="P24" s="197"/>
      <c r="Q24" s="197"/>
      <c r="R24" s="197"/>
      <c r="S24" s="197"/>
      <c r="T24" s="197"/>
      <c r="U24" s="198"/>
    </row>
    <row r="25" spans="1:21" ht="12" customHeight="1">
      <c r="A25" s="197"/>
      <c r="B25" s="197"/>
      <c r="C25" s="197"/>
      <c r="D25" s="197"/>
      <c r="E25" s="197"/>
      <c r="F25" s="197"/>
      <c r="G25" s="197"/>
      <c r="H25" s="197"/>
      <c r="I25" s="197"/>
      <c r="J25" s="197"/>
      <c r="K25" s="197"/>
      <c r="L25" s="197"/>
      <c r="M25" s="197"/>
      <c r="N25" s="197"/>
      <c r="O25" s="197"/>
      <c r="P25" s="197"/>
      <c r="Q25" s="197"/>
      <c r="R25" s="197"/>
      <c r="S25" s="197"/>
      <c r="T25" s="197"/>
      <c r="U25" s="198"/>
    </row>
    <row r="26" spans="1:21" ht="12" customHeight="1">
      <c r="A26" s="197"/>
      <c r="B26" s="197"/>
      <c r="C26" s="197"/>
      <c r="D26" s="197"/>
      <c r="E26" s="197"/>
      <c r="F26" s="197"/>
      <c r="G26" s="197"/>
      <c r="H26" s="197"/>
      <c r="I26" s="197"/>
      <c r="J26" s="197"/>
      <c r="K26" s="197"/>
      <c r="L26" s="197"/>
      <c r="M26" s="197"/>
      <c r="N26" s="197"/>
      <c r="O26" s="197"/>
      <c r="P26" s="197"/>
      <c r="Q26" s="197"/>
      <c r="R26" s="197"/>
      <c r="S26" s="197"/>
      <c r="T26" s="197"/>
      <c r="U26" s="198"/>
    </row>
    <row r="27" spans="1:21" ht="12" customHeight="1">
      <c r="A27" s="197"/>
      <c r="B27" s="197"/>
      <c r="C27" s="197"/>
      <c r="D27" s="197"/>
      <c r="E27" s="197"/>
      <c r="F27" s="197"/>
      <c r="G27" s="197"/>
      <c r="H27" s="197"/>
      <c r="I27" s="197"/>
      <c r="J27" s="197"/>
      <c r="K27" s="197"/>
      <c r="L27" s="197"/>
      <c r="M27" s="197"/>
      <c r="N27" s="197"/>
      <c r="O27" s="197"/>
      <c r="P27" s="197"/>
      <c r="Q27" s="197"/>
      <c r="R27" s="197"/>
      <c r="S27" s="197"/>
      <c r="T27" s="197"/>
      <c r="U27" s="198"/>
    </row>
    <row r="28" spans="1:21" ht="12" customHeight="1">
      <c r="A28" s="197"/>
      <c r="B28" s="197"/>
      <c r="C28" s="197"/>
      <c r="D28" s="197"/>
      <c r="E28" s="197"/>
      <c r="F28" s="197"/>
      <c r="G28" s="197"/>
      <c r="H28" s="197"/>
      <c r="I28" s="197"/>
      <c r="J28" s="197"/>
      <c r="K28" s="197"/>
      <c r="L28" s="197"/>
      <c r="M28" s="197"/>
      <c r="N28" s="197"/>
      <c r="O28" s="197"/>
      <c r="P28" s="197"/>
      <c r="Q28" s="197"/>
      <c r="R28" s="197"/>
      <c r="S28" s="197"/>
      <c r="T28" s="197"/>
      <c r="U28" s="198"/>
    </row>
    <row r="29" spans="1:21" ht="12" customHeight="1">
      <c r="A29" s="197"/>
      <c r="B29" s="197"/>
      <c r="C29" s="197"/>
      <c r="D29" s="197"/>
      <c r="E29" s="197"/>
      <c r="F29" s="197"/>
      <c r="G29" s="197"/>
      <c r="H29" s="197"/>
      <c r="I29" s="197"/>
      <c r="J29" s="197"/>
      <c r="K29" s="197"/>
      <c r="L29" s="197"/>
      <c r="M29" s="197"/>
      <c r="N29" s="197"/>
      <c r="O29" s="197"/>
      <c r="P29" s="197"/>
      <c r="Q29" s="197"/>
      <c r="R29" s="197"/>
      <c r="S29" s="197"/>
      <c r="T29" s="197"/>
      <c r="U29" s="198"/>
    </row>
    <row r="30" spans="1:21" ht="12" customHeight="1">
      <c r="A30" s="197"/>
      <c r="B30" s="197"/>
      <c r="C30" s="197"/>
      <c r="D30" s="197"/>
      <c r="E30" s="197"/>
      <c r="F30" s="197"/>
      <c r="G30" s="197"/>
      <c r="H30" s="197"/>
      <c r="I30" s="197"/>
      <c r="J30" s="197"/>
      <c r="K30" s="197"/>
      <c r="L30" s="197"/>
      <c r="M30" s="197"/>
      <c r="N30" s="197"/>
      <c r="O30" s="197"/>
      <c r="P30" s="197"/>
      <c r="Q30" s="197"/>
      <c r="R30" s="197"/>
      <c r="S30" s="197"/>
      <c r="T30" s="197"/>
      <c r="U30" s="198"/>
    </row>
    <row r="31" spans="1:21" ht="12" customHeight="1">
      <c r="A31" s="197"/>
      <c r="B31" s="197"/>
      <c r="C31" s="197"/>
      <c r="D31" s="197"/>
      <c r="E31" s="197"/>
      <c r="F31" s="197"/>
      <c r="G31" s="197"/>
      <c r="H31" s="197"/>
      <c r="I31" s="197"/>
      <c r="J31" s="197"/>
      <c r="K31" s="197"/>
      <c r="L31" s="197"/>
      <c r="M31" s="197"/>
      <c r="N31" s="197"/>
      <c r="O31" s="197"/>
      <c r="P31" s="197"/>
      <c r="Q31" s="197"/>
      <c r="R31" s="197"/>
      <c r="S31" s="197"/>
      <c r="T31" s="197"/>
      <c r="U31" s="198"/>
    </row>
    <row r="32" spans="1:21" ht="12" customHeight="1">
      <c r="A32" s="197"/>
      <c r="B32" s="197"/>
      <c r="C32" s="197"/>
      <c r="D32" s="197"/>
      <c r="E32" s="197"/>
      <c r="F32" s="197"/>
      <c r="G32" s="197"/>
      <c r="H32" s="197"/>
      <c r="I32" s="197"/>
      <c r="J32" s="197"/>
      <c r="K32" s="197"/>
      <c r="L32" s="197"/>
      <c r="M32" s="197"/>
      <c r="N32" s="197"/>
      <c r="O32" s="197"/>
      <c r="P32" s="197"/>
      <c r="Q32" s="197"/>
      <c r="R32" s="197"/>
      <c r="S32" s="197"/>
      <c r="T32" s="197"/>
      <c r="U32" s="198"/>
    </row>
    <row r="33" spans="1:21" ht="12" customHeight="1">
      <c r="A33" s="197"/>
      <c r="B33" s="197"/>
      <c r="C33" s="197"/>
      <c r="D33" s="197"/>
      <c r="E33" s="197"/>
      <c r="F33" s="197"/>
      <c r="G33" s="197"/>
      <c r="H33" s="197"/>
      <c r="I33" s="197"/>
      <c r="J33" s="197"/>
      <c r="K33" s="197"/>
      <c r="L33" s="197"/>
      <c r="M33" s="197"/>
      <c r="N33" s="197"/>
      <c r="O33" s="197"/>
      <c r="P33" s="197"/>
      <c r="Q33" s="197"/>
      <c r="R33" s="197"/>
      <c r="S33" s="197"/>
      <c r="T33" s="197"/>
      <c r="U33" s="198"/>
    </row>
    <row r="34" spans="1:21" ht="12" customHeight="1">
      <c r="A34" s="197"/>
      <c r="B34" s="197"/>
      <c r="C34" s="197"/>
      <c r="D34" s="197"/>
      <c r="E34" s="197"/>
      <c r="F34" s="197"/>
      <c r="G34" s="197"/>
      <c r="H34" s="197"/>
      <c r="I34" s="197"/>
      <c r="J34" s="197"/>
      <c r="K34" s="197"/>
      <c r="L34" s="197"/>
      <c r="M34" s="197"/>
      <c r="N34" s="197"/>
      <c r="O34" s="197"/>
      <c r="P34" s="197"/>
      <c r="Q34" s="197"/>
      <c r="R34" s="197"/>
      <c r="S34" s="197"/>
      <c r="T34" s="197"/>
      <c r="U34" s="198"/>
    </row>
    <row r="35" spans="1:21" ht="12" customHeight="1">
      <c r="A35" s="197"/>
      <c r="B35" s="197"/>
      <c r="C35" s="197"/>
      <c r="D35" s="197"/>
      <c r="E35" s="197"/>
      <c r="F35" s="197"/>
      <c r="G35" s="197"/>
      <c r="H35" s="197"/>
      <c r="I35" s="197"/>
      <c r="J35" s="197"/>
      <c r="K35" s="197"/>
      <c r="L35" s="197"/>
      <c r="M35" s="197"/>
      <c r="N35" s="197"/>
      <c r="O35" s="197"/>
      <c r="P35" s="197"/>
      <c r="Q35" s="197"/>
      <c r="R35" s="197"/>
      <c r="S35" s="197"/>
      <c r="T35" s="197"/>
      <c r="U35" s="198"/>
    </row>
    <row r="36" spans="1:21" ht="12" customHeight="1">
      <c r="A36" s="197"/>
      <c r="B36" s="197"/>
      <c r="C36" s="197"/>
      <c r="D36" s="197"/>
      <c r="E36" s="197"/>
      <c r="F36" s="197"/>
      <c r="G36" s="197"/>
      <c r="H36" s="197"/>
      <c r="I36" s="197"/>
      <c r="J36" s="197"/>
      <c r="K36" s="197"/>
      <c r="L36" s="197"/>
      <c r="M36" s="197"/>
      <c r="N36" s="197"/>
      <c r="O36" s="197"/>
      <c r="P36" s="197"/>
      <c r="Q36" s="197"/>
      <c r="R36" s="197"/>
      <c r="S36" s="197"/>
      <c r="T36" s="197"/>
      <c r="U36" s="198"/>
    </row>
    <row r="37" spans="1:21" ht="12" customHeight="1">
      <c r="A37" s="197"/>
      <c r="B37" s="197"/>
      <c r="C37" s="197"/>
      <c r="D37" s="197"/>
      <c r="E37" s="197"/>
      <c r="F37" s="197"/>
      <c r="G37" s="197"/>
      <c r="H37" s="197"/>
      <c r="I37" s="197"/>
      <c r="J37" s="197"/>
      <c r="K37" s="197"/>
      <c r="L37" s="197"/>
      <c r="M37" s="197"/>
      <c r="N37" s="197"/>
      <c r="O37" s="197"/>
      <c r="P37" s="197"/>
      <c r="Q37" s="197"/>
      <c r="R37" s="197"/>
      <c r="S37" s="197"/>
      <c r="T37" s="197"/>
      <c r="U37" s="198"/>
    </row>
    <row r="38" spans="1:21" ht="12" customHeight="1">
      <c r="A38" s="197"/>
      <c r="B38" s="197"/>
      <c r="C38" s="197"/>
      <c r="D38" s="197"/>
      <c r="E38" s="197"/>
      <c r="F38" s="197"/>
      <c r="G38" s="197"/>
      <c r="H38" s="197"/>
      <c r="I38" s="197"/>
      <c r="J38" s="197"/>
      <c r="K38" s="197"/>
      <c r="L38" s="197"/>
      <c r="M38" s="197"/>
      <c r="N38" s="197"/>
      <c r="O38" s="197"/>
      <c r="P38" s="197"/>
      <c r="Q38" s="197"/>
      <c r="R38" s="197"/>
      <c r="S38" s="197"/>
      <c r="T38" s="197"/>
      <c r="U38" s="198"/>
    </row>
    <row r="39" spans="1:21" ht="12" customHeight="1">
      <c r="A39" s="197"/>
      <c r="B39" s="197"/>
      <c r="C39" s="197"/>
      <c r="D39" s="197"/>
      <c r="E39" s="197"/>
      <c r="F39" s="197"/>
      <c r="G39" s="197"/>
      <c r="H39" s="197"/>
      <c r="I39" s="197"/>
      <c r="J39" s="197"/>
      <c r="K39" s="197"/>
      <c r="L39" s="197"/>
      <c r="M39" s="197"/>
      <c r="N39" s="197"/>
      <c r="O39" s="197"/>
      <c r="P39" s="197"/>
      <c r="Q39" s="197"/>
      <c r="R39" s="197"/>
      <c r="S39" s="197"/>
      <c r="T39" s="197"/>
      <c r="U39" s="198"/>
    </row>
    <row r="40" spans="1:21" ht="12" customHeight="1">
      <c r="A40" s="197"/>
      <c r="B40" s="197"/>
      <c r="C40" s="197"/>
      <c r="D40" s="197"/>
      <c r="E40" s="197"/>
      <c r="F40" s="197"/>
      <c r="G40" s="197"/>
      <c r="H40" s="197"/>
      <c r="I40" s="197"/>
      <c r="J40" s="197"/>
      <c r="K40" s="197"/>
      <c r="L40" s="197"/>
      <c r="M40" s="197"/>
      <c r="N40" s="197"/>
      <c r="O40" s="197"/>
      <c r="P40" s="197"/>
      <c r="Q40" s="197"/>
      <c r="R40" s="197"/>
      <c r="S40" s="197"/>
      <c r="T40" s="197"/>
      <c r="U40" s="198"/>
    </row>
    <row r="41" spans="1:21" ht="12" customHeight="1">
      <c r="A41" s="197"/>
      <c r="B41" s="197"/>
      <c r="C41" s="197"/>
      <c r="D41" s="197"/>
      <c r="E41" s="197"/>
      <c r="F41" s="197"/>
      <c r="G41" s="197"/>
      <c r="H41" s="197"/>
      <c r="I41" s="197"/>
      <c r="J41" s="197"/>
      <c r="K41" s="197"/>
      <c r="L41" s="197"/>
      <c r="M41" s="197"/>
      <c r="N41" s="197"/>
      <c r="O41" s="197"/>
      <c r="P41" s="197"/>
      <c r="Q41" s="197"/>
      <c r="R41" s="197"/>
      <c r="S41" s="197"/>
      <c r="T41" s="197"/>
      <c r="U41" s="198"/>
    </row>
    <row r="42" spans="1:21" ht="12" customHeight="1">
      <c r="A42" s="197"/>
      <c r="B42" s="197"/>
      <c r="C42" s="197"/>
      <c r="D42" s="197"/>
      <c r="E42" s="197"/>
      <c r="F42" s="197"/>
      <c r="G42" s="197"/>
      <c r="H42" s="197"/>
      <c r="I42" s="197"/>
      <c r="J42" s="197"/>
      <c r="K42" s="197"/>
      <c r="L42" s="197"/>
      <c r="M42" s="197"/>
      <c r="N42" s="197"/>
      <c r="O42" s="197"/>
      <c r="P42" s="197"/>
      <c r="Q42" s="197"/>
      <c r="R42" s="197"/>
      <c r="S42" s="197"/>
      <c r="T42" s="197"/>
      <c r="U42" s="198"/>
    </row>
    <row r="43" spans="1:21" ht="12" customHeight="1">
      <c r="A43" s="197"/>
      <c r="B43" s="197"/>
      <c r="C43" s="197"/>
      <c r="D43" s="197"/>
      <c r="E43" s="197"/>
      <c r="F43" s="197"/>
      <c r="G43" s="197"/>
      <c r="H43" s="197"/>
      <c r="I43" s="197"/>
      <c r="J43" s="197"/>
      <c r="K43" s="197"/>
      <c r="L43" s="197"/>
      <c r="M43" s="197"/>
      <c r="N43" s="197"/>
      <c r="O43" s="197"/>
      <c r="P43" s="197"/>
      <c r="Q43" s="197"/>
      <c r="R43" s="197"/>
      <c r="S43" s="197"/>
      <c r="T43" s="197"/>
      <c r="U43" s="198"/>
    </row>
    <row r="44" spans="1:21" ht="12" customHeight="1">
      <c r="A44" s="197"/>
      <c r="B44" s="197"/>
      <c r="C44" s="197"/>
      <c r="D44" s="197"/>
      <c r="E44" s="197"/>
      <c r="F44" s="197"/>
      <c r="G44" s="197"/>
      <c r="H44" s="197"/>
      <c r="I44" s="197"/>
      <c r="J44" s="197"/>
      <c r="K44" s="197"/>
      <c r="L44" s="197"/>
      <c r="M44" s="197"/>
      <c r="N44" s="197"/>
      <c r="O44" s="197"/>
      <c r="P44" s="197"/>
      <c r="Q44" s="197"/>
      <c r="R44" s="197"/>
      <c r="S44" s="197"/>
      <c r="T44" s="197"/>
      <c r="U44" s="198"/>
    </row>
    <row r="45" spans="1:21" ht="12" customHeight="1">
      <c r="A45" s="197"/>
      <c r="B45" s="197"/>
      <c r="C45" s="197"/>
      <c r="D45" s="197"/>
      <c r="E45" s="197"/>
      <c r="F45" s="197"/>
      <c r="G45" s="197"/>
      <c r="H45" s="197"/>
      <c r="I45" s="197"/>
      <c r="J45" s="197"/>
      <c r="K45" s="197"/>
      <c r="L45" s="197"/>
      <c r="M45" s="197"/>
      <c r="N45" s="197"/>
      <c r="O45" s="197"/>
      <c r="P45" s="197"/>
      <c r="Q45" s="197"/>
      <c r="R45" s="197"/>
      <c r="S45" s="197"/>
      <c r="T45" s="197"/>
      <c r="U45" s="198"/>
    </row>
    <row r="46" spans="1:21" ht="12" customHeight="1">
      <c r="A46" s="197"/>
      <c r="B46" s="197"/>
      <c r="C46" s="197"/>
      <c r="D46" s="197"/>
      <c r="E46" s="197"/>
      <c r="F46" s="197"/>
      <c r="G46" s="197"/>
      <c r="H46" s="197"/>
      <c r="I46" s="197"/>
      <c r="J46" s="197"/>
      <c r="K46" s="197"/>
      <c r="L46" s="197"/>
      <c r="M46" s="197"/>
      <c r="N46" s="197"/>
      <c r="O46" s="197"/>
      <c r="P46" s="197"/>
      <c r="Q46" s="197"/>
      <c r="R46" s="197"/>
      <c r="S46" s="197"/>
      <c r="T46" s="197"/>
      <c r="U46" s="198"/>
    </row>
    <row r="47" spans="1:21" ht="12" customHeight="1">
      <c r="A47" s="197"/>
      <c r="B47" s="197"/>
      <c r="C47" s="197"/>
      <c r="D47" s="197"/>
      <c r="E47" s="197"/>
      <c r="F47" s="197"/>
      <c r="G47" s="197"/>
      <c r="H47" s="197"/>
      <c r="I47" s="197"/>
      <c r="J47" s="197"/>
      <c r="K47" s="197"/>
      <c r="L47" s="197"/>
      <c r="M47" s="197"/>
      <c r="N47" s="197"/>
      <c r="O47" s="197"/>
      <c r="P47" s="197"/>
      <c r="Q47" s="197"/>
      <c r="R47" s="197"/>
      <c r="S47" s="197"/>
      <c r="T47" s="197"/>
      <c r="U47" s="198"/>
    </row>
    <row r="48" spans="1:21" ht="12" customHeight="1">
      <c r="A48" s="197"/>
      <c r="B48" s="197"/>
      <c r="C48" s="197"/>
      <c r="D48" s="197"/>
      <c r="E48" s="197"/>
      <c r="F48" s="197"/>
      <c r="G48" s="197"/>
      <c r="H48" s="197"/>
      <c r="I48" s="197"/>
      <c r="J48" s="197"/>
      <c r="K48" s="197"/>
      <c r="L48" s="197"/>
      <c r="M48" s="197"/>
      <c r="N48" s="197"/>
      <c r="O48" s="197"/>
      <c r="P48" s="197"/>
      <c r="Q48" s="197"/>
      <c r="R48" s="197"/>
      <c r="S48" s="197"/>
      <c r="T48" s="197"/>
      <c r="U48" s="198"/>
    </row>
    <row r="49" spans="1:21" ht="12" customHeight="1">
      <c r="A49" s="197"/>
      <c r="B49" s="197"/>
      <c r="C49" s="197"/>
      <c r="D49" s="197"/>
      <c r="E49" s="197"/>
      <c r="F49" s="197"/>
      <c r="G49" s="197"/>
      <c r="H49" s="197"/>
      <c r="I49" s="197"/>
      <c r="J49" s="197"/>
      <c r="K49" s="197"/>
      <c r="L49" s="197"/>
      <c r="M49" s="197"/>
      <c r="N49" s="197"/>
      <c r="O49" s="197"/>
      <c r="P49" s="197"/>
      <c r="Q49" s="197"/>
      <c r="R49" s="197"/>
      <c r="S49" s="197"/>
      <c r="T49" s="197"/>
      <c r="U49" s="198"/>
    </row>
    <row r="50" spans="1:21" ht="12" customHeight="1">
      <c r="A50" s="197"/>
      <c r="B50" s="197"/>
      <c r="C50" s="197"/>
      <c r="D50" s="197"/>
      <c r="E50" s="197"/>
      <c r="F50" s="197"/>
      <c r="G50" s="197"/>
      <c r="H50" s="197"/>
      <c r="I50" s="197"/>
      <c r="J50" s="197"/>
      <c r="K50" s="197"/>
      <c r="L50" s="197"/>
      <c r="M50" s="197"/>
      <c r="N50" s="197"/>
      <c r="O50" s="197"/>
      <c r="P50" s="197"/>
      <c r="Q50" s="197"/>
      <c r="R50" s="197"/>
      <c r="S50" s="197"/>
      <c r="T50" s="197"/>
      <c r="U50" s="198"/>
    </row>
    <row r="51" spans="1:21" ht="12" customHeight="1">
      <c r="A51" s="197"/>
      <c r="B51" s="197"/>
      <c r="C51" s="197"/>
      <c r="D51" s="197"/>
      <c r="E51" s="197"/>
      <c r="F51" s="197"/>
      <c r="G51" s="197"/>
      <c r="H51" s="197"/>
      <c r="I51" s="197"/>
      <c r="J51" s="197"/>
      <c r="K51" s="197"/>
      <c r="L51" s="197"/>
      <c r="M51" s="197"/>
      <c r="N51" s="197"/>
      <c r="O51" s="197"/>
      <c r="P51" s="197"/>
      <c r="Q51" s="197"/>
      <c r="R51" s="197"/>
      <c r="S51" s="197"/>
      <c r="T51" s="197"/>
      <c r="U51" s="198"/>
    </row>
    <row r="52" spans="1:21" ht="12" customHeight="1">
      <c r="A52" s="197"/>
      <c r="B52" s="197"/>
      <c r="C52" s="197"/>
      <c r="D52" s="197"/>
      <c r="E52" s="197"/>
      <c r="F52" s="197"/>
      <c r="G52" s="197"/>
      <c r="H52" s="197"/>
      <c r="I52" s="197"/>
      <c r="J52" s="197"/>
      <c r="K52" s="197"/>
      <c r="L52" s="197"/>
      <c r="M52" s="197"/>
      <c r="N52" s="197"/>
      <c r="O52" s="197"/>
      <c r="P52" s="197"/>
      <c r="Q52" s="197"/>
      <c r="R52" s="197"/>
      <c r="S52" s="197"/>
      <c r="T52" s="197"/>
      <c r="U52" s="198"/>
    </row>
    <row r="53" spans="1:21" ht="12" customHeight="1">
      <c r="A53" s="197"/>
      <c r="B53" s="197"/>
      <c r="C53" s="197"/>
      <c r="D53" s="197"/>
      <c r="E53" s="197"/>
      <c r="F53" s="197"/>
      <c r="G53" s="197"/>
      <c r="H53" s="197"/>
      <c r="I53" s="197"/>
      <c r="J53" s="197"/>
      <c r="K53" s="197"/>
      <c r="L53" s="197"/>
      <c r="M53" s="197"/>
      <c r="N53" s="197"/>
      <c r="O53" s="197"/>
      <c r="P53" s="197"/>
      <c r="Q53" s="197"/>
      <c r="R53" s="197"/>
      <c r="S53" s="197"/>
      <c r="T53" s="197"/>
      <c r="U53" s="198"/>
    </row>
    <row r="54" spans="1:21" ht="12" customHeight="1">
      <c r="A54" s="197"/>
      <c r="B54" s="197"/>
      <c r="C54" s="197"/>
      <c r="D54" s="197"/>
      <c r="E54" s="197"/>
      <c r="F54" s="197"/>
      <c r="G54" s="197"/>
      <c r="H54" s="197"/>
      <c r="I54" s="197"/>
      <c r="J54" s="197"/>
      <c r="K54" s="197"/>
      <c r="L54" s="197"/>
      <c r="M54" s="197"/>
      <c r="N54" s="197"/>
      <c r="O54" s="197"/>
      <c r="P54" s="197"/>
      <c r="Q54" s="197"/>
      <c r="R54" s="197"/>
      <c r="S54" s="197"/>
      <c r="T54" s="197"/>
      <c r="U54" s="198"/>
    </row>
    <row r="55" spans="1:21" ht="12" customHeight="1">
      <c r="A55" s="197"/>
      <c r="B55" s="197"/>
      <c r="C55" s="197"/>
      <c r="D55" s="197"/>
      <c r="E55" s="197"/>
      <c r="F55" s="197"/>
      <c r="G55" s="197"/>
      <c r="H55" s="197"/>
      <c r="I55" s="197"/>
      <c r="J55" s="197"/>
      <c r="K55" s="197"/>
      <c r="L55" s="197"/>
      <c r="M55" s="197"/>
      <c r="N55" s="197"/>
      <c r="O55" s="197"/>
      <c r="P55" s="197"/>
      <c r="Q55" s="197"/>
      <c r="R55" s="197"/>
      <c r="S55" s="197"/>
      <c r="T55" s="197"/>
      <c r="U55" s="198"/>
    </row>
    <row r="56" spans="1:21" ht="12" customHeight="1">
      <c r="A56" s="197"/>
      <c r="B56" s="197"/>
      <c r="C56" s="197"/>
      <c r="D56" s="197"/>
      <c r="E56" s="197"/>
      <c r="F56" s="197"/>
      <c r="G56" s="197"/>
      <c r="H56" s="197"/>
      <c r="I56" s="197"/>
      <c r="J56" s="197"/>
      <c r="K56" s="197"/>
      <c r="L56" s="197"/>
      <c r="M56" s="197"/>
      <c r="N56" s="197"/>
      <c r="O56" s="197"/>
      <c r="P56" s="197"/>
      <c r="Q56" s="197"/>
      <c r="R56" s="197"/>
      <c r="S56" s="197"/>
      <c r="T56" s="197"/>
      <c r="U56" s="198"/>
    </row>
    <row r="57" spans="1:21" ht="12" customHeight="1">
      <c r="A57" s="197"/>
      <c r="B57" s="197"/>
      <c r="C57" s="197"/>
      <c r="D57" s="197"/>
      <c r="E57" s="197"/>
      <c r="F57" s="197"/>
      <c r="G57" s="197"/>
      <c r="H57" s="197"/>
      <c r="I57" s="197"/>
      <c r="J57" s="197"/>
      <c r="K57" s="197"/>
      <c r="L57" s="197"/>
      <c r="M57" s="197"/>
      <c r="N57" s="197"/>
      <c r="O57" s="197"/>
      <c r="P57" s="197"/>
      <c r="Q57" s="197"/>
      <c r="R57" s="197"/>
      <c r="S57" s="197"/>
      <c r="T57" s="197"/>
      <c r="U57" s="198"/>
    </row>
    <row r="58" spans="1:21" ht="12" customHeight="1">
      <c r="A58" s="197"/>
      <c r="B58" s="197"/>
      <c r="C58" s="197"/>
      <c r="D58" s="197"/>
      <c r="E58" s="197"/>
      <c r="F58" s="197"/>
      <c r="G58" s="197"/>
      <c r="H58" s="197"/>
      <c r="I58" s="197"/>
      <c r="J58" s="197"/>
      <c r="K58" s="197"/>
      <c r="L58" s="197"/>
      <c r="M58" s="197"/>
      <c r="N58" s="197"/>
      <c r="O58" s="197"/>
      <c r="P58" s="197"/>
      <c r="Q58" s="197"/>
      <c r="R58" s="197"/>
      <c r="S58" s="197"/>
      <c r="T58" s="197"/>
      <c r="U58" s="198"/>
    </row>
    <row r="59" spans="1:21" ht="12" customHeight="1">
      <c r="A59" s="197"/>
      <c r="B59" s="197"/>
      <c r="C59" s="197"/>
      <c r="D59" s="197"/>
      <c r="E59" s="197"/>
      <c r="F59" s="197"/>
      <c r="G59" s="197"/>
      <c r="H59" s="197"/>
      <c r="I59" s="197"/>
      <c r="J59" s="197"/>
      <c r="K59" s="197"/>
      <c r="L59" s="197"/>
      <c r="M59" s="197"/>
      <c r="N59" s="197"/>
      <c r="O59" s="197"/>
      <c r="P59" s="197"/>
      <c r="Q59" s="197"/>
      <c r="R59" s="197"/>
      <c r="S59" s="197"/>
      <c r="T59" s="197"/>
      <c r="U59" s="198"/>
    </row>
    <row r="60" spans="1:21" ht="12" customHeight="1">
      <c r="A60" s="197"/>
      <c r="B60" s="197"/>
      <c r="C60" s="197"/>
      <c r="D60" s="197"/>
      <c r="E60" s="197"/>
      <c r="F60" s="197"/>
      <c r="G60" s="197"/>
      <c r="H60" s="197"/>
      <c r="I60" s="197"/>
      <c r="J60" s="197"/>
      <c r="K60" s="197"/>
      <c r="L60" s="197"/>
      <c r="M60" s="197"/>
      <c r="N60" s="197"/>
      <c r="O60" s="197"/>
      <c r="P60" s="197"/>
      <c r="Q60" s="197"/>
      <c r="R60" s="197"/>
      <c r="S60" s="197"/>
      <c r="T60" s="197"/>
      <c r="U60" s="198"/>
    </row>
    <row r="61" spans="1:21" ht="12" customHeight="1">
      <c r="A61" s="197"/>
      <c r="B61" s="197"/>
      <c r="C61" s="197"/>
      <c r="D61" s="197"/>
      <c r="E61" s="197"/>
      <c r="F61" s="197"/>
      <c r="G61" s="197"/>
      <c r="H61" s="197"/>
      <c r="I61" s="197"/>
      <c r="J61" s="197"/>
      <c r="K61" s="197"/>
      <c r="L61" s="197"/>
      <c r="M61" s="197"/>
      <c r="N61" s="197"/>
      <c r="O61" s="197"/>
      <c r="P61" s="197"/>
      <c r="Q61" s="197"/>
      <c r="R61" s="197"/>
      <c r="S61" s="197"/>
      <c r="T61" s="197"/>
      <c r="U61" s="198"/>
    </row>
    <row r="62" spans="1:21" ht="12" customHeight="1">
      <c r="A62" s="197"/>
      <c r="B62" s="197"/>
      <c r="C62" s="197"/>
      <c r="D62" s="197"/>
      <c r="E62" s="197"/>
      <c r="F62" s="197"/>
      <c r="G62" s="197"/>
      <c r="H62" s="197"/>
      <c r="I62" s="197"/>
      <c r="J62" s="197"/>
      <c r="K62" s="197"/>
      <c r="L62" s="197"/>
      <c r="M62" s="197"/>
      <c r="N62" s="197"/>
      <c r="O62" s="197"/>
      <c r="P62" s="197"/>
      <c r="Q62" s="197"/>
      <c r="R62" s="197"/>
      <c r="S62" s="197"/>
      <c r="T62" s="197"/>
      <c r="U62" s="198"/>
    </row>
    <row r="63" spans="1:21" ht="12" customHeight="1">
      <c r="A63" s="197"/>
      <c r="B63" s="197"/>
      <c r="C63" s="197"/>
      <c r="D63" s="197"/>
      <c r="E63" s="197"/>
      <c r="F63" s="197"/>
      <c r="G63" s="197"/>
      <c r="H63" s="197"/>
      <c r="I63" s="197"/>
      <c r="J63" s="197"/>
      <c r="K63" s="197"/>
      <c r="L63" s="197"/>
      <c r="M63" s="197"/>
      <c r="N63" s="197"/>
      <c r="O63" s="197"/>
      <c r="P63" s="197"/>
      <c r="Q63" s="197"/>
      <c r="R63" s="197"/>
      <c r="S63" s="197"/>
      <c r="T63" s="197"/>
      <c r="U63" s="198"/>
    </row>
    <row r="64" spans="1:21" ht="12" customHeight="1">
      <c r="A64" s="197"/>
      <c r="B64" s="197"/>
      <c r="C64" s="197"/>
      <c r="D64" s="197"/>
      <c r="E64" s="197"/>
      <c r="F64" s="197"/>
      <c r="G64" s="197"/>
      <c r="H64" s="197"/>
      <c r="I64" s="197"/>
      <c r="J64" s="197"/>
      <c r="K64" s="197"/>
      <c r="L64" s="197"/>
      <c r="M64" s="197"/>
      <c r="N64" s="197"/>
      <c r="O64" s="197"/>
      <c r="P64" s="197"/>
      <c r="Q64" s="197"/>
      <c r="R64" s="197"/>
      <c r="S64" s="197"/>
      <c r="T64" s="197"/>
      <c r="U64" s="198"/>
    </row>
    <row r="65" spans="1:21" ht="12" customHeight="1">
      <c r="A65" s="197"/>
      <c r="B65" s="197"/>
      <c r="C65" s="197"/>
      <c r="D65" s="197"/>
      <c r="E65" s="197"/>
      <c r="F65" s="197"/>
      <c r="G65" s="197"/>
      <c r="H65" s="197"/>
      <c r="I65" s="197"/>
      <c r="J65" s="197"/>
      <c r="K65" s="197"/>
      <c r="L65" s="197"/>
      <c r="M65" s="197"/>
      <c r="N65" s="197"/>
      <c r="O65" s="197"/>
      <c r="P65" s="197"/>
      <c r="Q65" s="197"/>
      <c r="R65" s="197"/>
      <c r="S65" s="197"/>
      <c r="T65" s="197"/>
      <c r="U65" s="198"/>
    </row>
    <row r="66" spans="1:21" ht="12" customHeight="1">
      <c r="A66" s="197"/>
      <c r="B66" s="197"/>
      <c r="C66" s="197"/>
      <c r="D66" s="197"/>
      <c r="E66" s="197"/>
      <c r="F66" s="197"/>
      <c r="G66" s="197"/>
      <c r="H66" s="197"/>
      <c r="I66" s="197"/>
      <c r="J66" s="197"/>
      <c r="K66" s="197"/>
      <c r="L66" s="197"/>
      <c r="M66" s="197"/>
      <c r="N66" s="197"/>
      <c r="O66" s="197"/>
      <c r="P66" s="197"/>
      <c r="Q66" s="197"/>
      <c r="R66" s="197"/>
      <c r="S66" s="197"/>
      <c r="T66" s="197"/>
      <c r="U66" s="198"/>
    </row>
    <row r="67" spans="1:21" ht="12" customHeight="1">
      <c r="A67" s="197"/>
      <c r="B67" s="197"/>
      <c r="C67" s="197"/>
      <c r="D67" s="197"/>
      <c r="E67" s="197"/>
      <c r="F67" s="197"/>
      <c r="G67" s="197"/>
      <c r="H67" s="197"/>
      <c r="I67" s="197"/>
      <c r="J67" s="197"/>
      <c r="K67" s="197"/>
      <c r="L67" s="197"/>
      <c r="M67" s="197"/>
      <c r="N67" s="197"/>
      <c r="O67" s="197"/>
      <c r="P67" s="197"/>
      <c r="Q67" s="197"/>
      <c r="R67" s="197"/>
      <c r="S67" s="197"/>
      <c r="T67" s="197"/>
      <c r="U67" s="198"/>
    </row>
    <row r="68" spans="1:21" ht="12" customHeight="1">
      <c r="A68" s="197"/>
      <c r="B68" s="197"/>
      <c r="C68" s="197"/>
      <c r="D68" s="197"/>
      <c r="E68" s="197"/>
      <c r="F68" s="197"/>
      <c r="G68" s="197"/>
      <c r="H68" s="197"/>
      <c r="I68" s="197"/>
      <c r="J68" s="197"/>
      <c r="K68" s="197"/>
      <c r="L68" s="197"/>
      <c r="M68" s="197"/>
      <c r="N68" s="197"/>
      <c r="O68" s="197"/>
      <c r="P68" s="197"/>
      <c r="Q68" s="197"/>
      <c r="R68" s="197"/>
      <c r="S68" s="197"/>
      <c r="T68" s="197"/>
      <c r="U68" s="198"/>
    </row>
    <row r="69" spans="1:21" ht="12" customHeight="1">
      <c r="A69" s="197"/>
      <c r="B69" s="197"/>
      <c r="C69" s="197"/>
      <c r="D69" s="197"/>
      <c r="E69" s="197"/>
      <c r="F69" s="197"/>
      <c r="G69" s="197"/>
      <c r="H69" s="197"/>
      <c r="I69" s="197"/>
      <c r="J69" s="197"/>
      <c r="K69" s="197"/>
      <c r="L69" s="197"/>
      <c r="M69" s="197"/>
      <c r="N69" s="197"/>
      <c r="O69" s="197"/>
      <c r="P69" s="197"/>
      <c r="Q69" s="197"/>
      <c r="R69" s="197"/>
      <c r="S69" s="197"/>
      <c r="T69" s="197"/>
      <c r="U69" s="198"/>
    </row>
    <row r="70" spans="1:21" ht="12" customHeight="1">
      <c r="A70" s="197"/>
      <c r="B70" s="197"/>
      <c r="C70" s="197"/>
      <c r="D70" s="197"/>
      <c r="E70" s="197"/>
      <c r="F70" s="197"/>
      <c r="G70" s="197"/>
      <c r="H70" s="197"/>
      <c r="I70" s="197"/>
      <c r="J70" s="197"/>
      <c r="K70" s="197"/>
      <c r="L70" s="197"/>
      <c r="M70" s="197"/>
      <c r="N70" s="197"/>
      <c r="O70" s="197"/>
      <c r="P70" s="197"/>
      <c r="Q70" s="197"/>
      <c r="R70" s="197"/>
      <c r="S70" s="197"/>
      <c r="T70" s="197"/>
      <c r="U70" s="198"/>
    </row>
    <row r="71" spans="1:21" ht="12" customHeight="1">
      <c r="A71" s="197"/>
      <c r="B71" s="197"/>
      <c r="C71" s="197"/>
      <c r="D71" s="197"/>
      <c r="E71" s="197"/>
      <c r="F71" s="197"/>
      <c r="G71" s="197"/>
      <c r="H71" s="197"/>
      <c r="I71" s="197"/>
      <c r="J71" s="197"/>
      <c r="K71" s="197"/>
      <c r="L71" s="197"/>
      <c r="M71" s="197"/>
      <c r="N71" s="197"/>
      <c r="O71" s="197"/>
      <c r="P71" s="197"/>
      <c r="Q71" s="197"/>
      <c r="R71" s="197"/>
      <c r="S71" s="197"/>
      <c r="T71" s="197"/>
      <c r="U71" s="198"/>
    </row>
    <row r="72" spans="1:21" ht="12" customHeight="1">
      <c r="A72" s="197"/>
      <c r="B72" s="197"/>
      <c r="C72" s="197"/>
      <c r="D72" s="197"/>
      <c r="E72" s="197"/>
      <c r="F72" s="197"/>
      <c r="G72" s="197"/>
      <c r="H72" s="197"/>
      <c r="I72" s="197"/>
      <c r="J72" s="197"/>
      <c r="K72" s="197"/>
      <c r="L72" s="197"/>
      <c r="M72" s="197"/>
      <c r="N72" s="197"/>
      <c r="O72" s="197"/>
      <c r="P72" s="197"/>
      <c r="Q72" s="197"/>
      <c r="R72" s="197"/>
      <c r="S72" s="197"/>
      <c r="T72" s="197"/>
      <c r="U72" s="198"/>
    </row>
    <row r="73" spans="1:21" ht="12" customHeight="1">
      <c r="A73" s="197"/>
      <c r="B73" s="197"/>
      <c r="C73" s="197"/>
      <c r="D73" s="197"/>
      <c r="E73" s="197"/>
      <c r="F73" s="197"/>
      <c r="G73" s="197"/>
      <c r="H73" s="197"/>
      <c r="I73" s="197"/>
      <c r="J73" s="197"/>
      <c r="K73" s="197"/>
      <c r="L73" s="197"/>
      <c r="M73" s="197"/>
      <c r="N73" s="197"/>
      <c r="O73" s="197"/>
      <c r="P73" s="197"/>
      <c r="Q73" s="197"/>
      <c r="R73" s="197"/>
      <c r="S73" s="197"/>
      <c r="T73" s="197"/>
      <c r="U73" s="198"/>
    </row>
    <row r="74" spans="1:21" ht="12" customHeight="1">
      <c r="A74" s="197"/>
      <c r="B74" s="197"/>
      <c r="C74" s="197"/>
      <c r="D74" s="197"/>
      <c r="E74" s="197"/>
      <c r="F74" s="197"/>
      <c r="G74" s="197"/>
      <c r="H74" s="197"/>
      <c r="I74" s="197"/>
      <c r="J74" s="197"/>
      <c r="K74" s="197"/>
      <c r="L74" s="197"/>
      <c r="M74" s="197"/>
      <c r="N74" s="197"/>
      <c r="O74" s="197"/>
      <c r="P74" s="197"/>
      <c r="Q74" s="197"/>
      <c r="R74" s="197"/>
      <c r="S74" s="197"/>
      <c r="T74" s="197"/>
      <c r="U74" s="198"/>
    </row>
    <row r="75" spans="1:21" ht="12" customHeight="1">
      <c r="A75" s="197"/>
      <c r="B75" s="197"/>
      <c r="C75" s="197"/>
      <c r="D75" s="197"/>
      <c r="E75" s="197"/>
      <c r="F75" s="197"/>
      <c r="G75" s="197"/>
      <c r="H75" s="197"/>
      <c r="I75" s="197"/>
      <c r="J75" s="197"/>
      <c r="K75" s="197"/>
      <c r="L75" s="197"/>
      <c r="M75" s="197"/>
      <c r="N75" s="197"/>
      <c r="O75" s="197"/>
      <c r="P75" s="197"/>
      <c r="Q75" s="197"/>
      <c r="R75" s="197"/>
      <c r="S75" s="197"/>
      <c r="T75" s="197"/>
      <c r="U75" s="198"/>
    </row>
    <row r="76" spans="1:21" ht="12" customHeight="1">
      <c r="A76" s="197"/>
      <c r="B76" s="197"/>
      <c r="C76" s="197"/>
      <c r="D76" s="197"/>
      <c r="E76" s="197"/>
      <c r="F76" s="197"/>
      <c r="G76" s="197"/>
      <c r="H76" s="197"/>
      <c r="I76" s="197"/>
      <c r="J76" s="197"/>
      <c r="K76" s="197"/>
      <c r="L76" s="197"/>
      <c r="M76" s="197"/>
      <c r="N76" s="197"/>
      <c r="O76" s="197"/>
      <c r="P76" s="197"/>
      <c r="Q76" s="197"/>
      <c r="R76" s="197"/>
      <c r="S76" s="197"/>
      <c r="T76" s="197"/>
      <c r="U76" s="198"/>
    </row>
    <row r="77" spans="1:21" ht="12" customHeight="1">
      <c r="A77" s="197"/>
      <c r="B77" s="197"/>
      <c r="C77" s="197"/>
      <c r="D77" s="197"/>
      <c r="E77" s="197"/>
      <c r="F77" s="197"/>
      <c r="G77" s="197"/>
      <c r="H77" s="197"/>
      <c r="I77" s="197"/>
      <c r="J77" s="197"/>
      <c r="K77" s="197"/>
      <c r="L77" s="197"/>
      <c r="M77" s="197"/>
      <c r="N77" s="197"/>
      <c r="O77" s="197"/>
      <c r="P77" s="197"/>
      <c r="Q77" s="197"/>
      <c r="R77" s="197"/>
      <c r="S77" s="197"/>
      <c r="T77" s="197"/>
      <c r="U77" s="198"/>
    </row>
    <row r="78" spans="1:21" ht="12" customHeight="1">
      <c r="A78" s="197"/>
      <c r="B78" s="197"/>
      <c r="C78" s="197"/>
      <c r="D78" s="197"/>
      <c r="E78" s="197"/>
      <c r="F78" s="197"/>
      <c r="G78" s="197"/>
      <c r="H78" s="197"/>
      <c r="I78" s="197"/>
      <c r="J78" s="197"/>
      <c r="K78" s="197"/>
      <c r="L78" s="197"/>
      <c r="M78" s="197"/>
      <c r="N78" s="197"/>
      <c r="O78" s="197"/>
      <c r="P78" s="197"/>
      <c r="Q78" s="197"/>
      <c r="R78" s="197"/>
      <c r="S78" s="197"/>
      <c r="T78" s="197"/>
      <c r="U78" s="198"/>
    </row>
    <row r="79" spans="1:21" ht="12" customHeight="1">
      <c r="A79" s="197"/>
      <c r="B79" s="197"/>
      <c r="C79" s="197"/>
      <c r="D79" s="197"/>
      <c r="E79" s="197"/>
      <c r="F79" s="197"/>
      <c r="G79" s="197"/>
      <c r="H79" s="197"/>
      <c r="I79" s="197"/>
      <c r="J79" s="197"/>
      <c r="K79" s="197"/>
      <c r="L79" s="197"/>
      <c r="M79" s="197"/>
      <c r="N79" s="197"/>
      <c r="O79" s="197"/>
      <c r="P79" s="197"/>
      <c r="Q79" s="197"/>
      <c r="R79" s="197"/>
      <c r="S79" s="197"/>
      <c r="T79" s="197"/>
      <c r="U79" s="198"/>
    </row>
    <row r="80" spans="1:21" ht="12" customHeight="1">
      <c r="A80" s="197"/>
      <c r="B80" s="197"/>
      <c r="C80" s="197"/>
      <c r="D80" s="197"/>
      <c r="E80" s="197"/>
      <c r="F80" s="197"/>
      <c r="G80" s="197"/>
      <c r="H80" s="197"/>
      <c r="I80" s="197"/>
      <c r="J80" s="197"/>
      <c r="K80" s="197"/>
      <c r="L80" s="197"/>
      <c r="M80" s="197"/>
      <c r="N80" s="197"/>
      <c r="O80" s="197"/>
      <c r="P80" s="197"/>
      <c r="Q80" s="197"/>
      <c r="R80" s="197"/>
      <c r="S80" s="197"/>
      <c r="T80" s="197"/>
      <c r="U80" s="198"/>
    </row>
    <row r="81" spans="1:21" ht="12" customHeight="1">
      <c r="A81" s="197"/>
      <c r="B81" s="197"/>
      <c r="C81" s="197"/>
      <c r="D81" s="197"/>
      <c r="E81" s="197"/>
      <c r="F81" s="197"/>
      <c r="G81" s="197"/>
      <c r="H81" s="197"/>
      <c r="I81" s="197"/>
      <c r="J81" s="197"/>
      <c r="K81" s="197"/>
      <c r="L81" s="197"/>
      <c r="M81" s="197"/>
      <c r="N81" s="197"/>
      <c r="O81" s="197"/>
      <c r="P81" s="197"/>
      <c r="Q81" s="197"/>
      <c r="R81" s="197"/>
      <c r="S81" s="197"/>
      <c r="T81" s="197"/>
      <c r="U81" s="198"/>
    </row>
    <row r="82" spans="1:21" ht="12" customHeight="1">
      <c r="A82" s="197"/>
      <c r="B82" s="197"/>
      <c r="C82" s="197"/>
      <c r="D82" s="197"/>
      <c r="E82" s="197"/>
      <c r="F82" s="197"/>
      <c r="G82" s="197"/>
      <c r="H82" s="197"/>
      <c r="I82" s="197"/>
      <c r="J82" s="197"/>
      <c r="K82" s="197"/>
      <c r="L82" s="197"/>
      <c r="M82" s="197"/>
      <c r="N82" s="197"/>
      <c r="O82" s="197"/>
      <c r="P82" s="197"/>
      <c r="Q82" s="197"/>
      <c r="R82" s="197"/>
      <c r="S82" s="197"/>
      <c r="T82" s="197"/>
      <c r="U82" s="198"/>
    </row>
    <row r="83" spans="1:21" ht="12" customHeight="1">
      <c r="A83" s="197"/>
      <c r="B83" s="197"/>
      <c r="C83" s="197"/>
      <c r="D83" s="197"/>
      <c r="E83" s="197"/>
      <c r="F83" s="197"/>
      <c r="G83" s="197"/>
      <c r="H83" s="197"/>
      <c r="I83" s="197"/>
      <c r="J83" s="197"/>
      <c r="K83" s="197"/>
      <c r="L83" s="197"/>
      <c r="M83" s="197"/>
      <c r="N83" s="197"/>
      <c r="O83" s="197"/>
      <c r="P83" s="197"/>
      <c r="Q83" s="197"/>
      <c r="R83" s="197"/>
      <c r="S83" s="197"/>
      <c r="T83" s="197"/>
      <c r="U83" s="198"/>
    </row>
    <row r="84" spans="1:21" ht="12" customHeight="1">
      <c r="A84" s="197"/>
      <c r="B84" s="197"/>
      <c r="C84" s="197"/>
      <c r="D84" s="197"/>
      <c r="E84" s="197"/>
      <c r="F84" s="197"/>
      <c r="G84" s="197"/>
      <c r="H84" s="197"/>
      <c r="I84" s="197"/>
      <c r="J84" s="197"/>
      <c r="K84" s="197"/>
      <c r="L84" s="197"/>
      <c r="M84" s="197"/>
      <c r="N84" s="197"/>
      <c r="O84" s="197"/>
      <c r="P84" s="197"/>
      <c r="Q84" s="197"/>
      <c r="R84" s="197"/>
      <c r="S84" s="197"/>
      <c r="T84" s="197"/>
      <c r="U84" s="198"/>
    </row>
    <row r="85" spans="1:21" ht="12" customHeight="1">
      <c r="A85" s="197"/>
      <c r="B85" s="197"/>
      <c r="C85" s="197"/>
      <c r="D85" s="197"/>
      <c r="E85" s="197"/>
      <c r="F85" s="197"/>
      <c r="G85" s="197"/>
      <c r="H85" s="197"/>
      <c r="I85" s="197"/>
      <c r="J85" s="197"/>
      <c r="K85" s="197"/>
      <c r="L85" s="197"/>
      <c r="M85" s="197"/>
      <c r="N85" s="197"/>
      <c r="O85" s="197"/>
      <c r="P85" s="197"/>
      <c r="Q85" s="197"/>
      <c r="R85" s="197"/>
      <c r="S85" s="197"/>
      <c r="T85" s="197"/>
      <c r="U85" s="198"/>
    </row>
    <row r="86" spans="1:21" ht="12" customHeight="1">
      <c r="A86" s="197"/>
      <c r="B86" s="197"/>
      <c r="C86" s="197"/>
      <c r="D86" s="197"/>
      <c r="E86" s="197"/>
      <c r="F86" s="197"/>
      <c r="G86" s="197"/>
      <c r="H86" s="197"/>
      <c r="I86" s="197"/>
      <c r="J86" s="197"/>
      <c r="K86" s="197"/>
      <c r="L86" s="197"/>
      <c r="M86" s="197"/>
      <c r="N86" s="197"/>
      <c r="O86" s="197"/>
      <c r="P86" s="197"/>
      <c r="Q86" s="197"/>
      <c r="R86" s="197"/>
      <c r="S86" s="197"/>
      <c r="T86" s="197"/>
      <c r="U86" s="198"/>
    </row>
    <row r="87" spans="1:21" ht="12" customHeight="1">
      <c r="A87" s="197"/>
      <c r="B87" s="197"/>
      <c r="C87" s="197"/>
      <c r="D87" s="197"/>
      <c r="E87" s="197"/>
      <c r="F87" s="197"/>
      <c r="G87" s="197"/>
      <c r="H87" s="197"/>
      <c r="I87" s="197"/>
      <c r="J87" s="197"/>
      <c r="K87" s="197"/>
      <c r="L87" s="197"/>
      <c r="M87" s="197"/>
      <c r="N87" s="197"/>
      <c r="O87" s="197"/>
      <c r="P87" s="197"/>
      <c r="Q87" s="197"/>
      <c r="R87" s="197"/>
      <c r="S87" s="197"/>
      <c r="T87" s="197"/>
      <c r="U87" s="198"/>
    </row>
    <row r="88" spans="1:21" ht="12" customHeight="1">
      <c r="A88" s="197"/>
      <c r="B88" s="197"/>
      <c r="C88" s="197"/>
      <c r="D88" s="197"/>
      <c r="E88" s="197"/>
      <c r="F88" s="197"/>
      <c r="G88" s="197"/>
      <c r="H88" s="197"/>
      <c r="I88" s="197"/>
      <c r="J88" s="197"/>
      <c r="K88" s="197"/>
      <c r="L88" s="197"/>
      <c r="M88" s="197"/>
      <c r="N88" s="197"/>
      <c r="O88" s="197"/>
      <c r="P88" s="197"/>
      <c r="Q88" s="197"/>
      <c r="R88" s="197"/>
      <c r="S88" s="197"/>
      <c r="T88" s="197"/>
      <c r="U88" s="198"/>
    </row>
    <row r="89" spans="1:21" ht="12" customHeight="1">
      <c r="A89" s="197"/>
      <c r="B89" s="197"/>
      <c r="C89" s="197"/>
      <c r="D89" s="197"/>
      <c r="E89" s="197"/>
      <c r="F89" s="197"/>
      <c r="G89" s="197"/>
      <c r="H89" s="197"/>
      <c r="I89" s="197"/>
      <c r="J89" s="197"/>
      <c r="K89" s="197"/>
      <c r="L89" s="197"/>
      <c r="M89" s="197"/>
      <c r="N89" s="197"/>
      <c r="O89" s="197"/>
      <c r="P89" s="197"/>
      <c r="Q89" s="197"/>
      <c r="R89" s="197"/>
      <c r="S89" s="197"/>
      <c r="T89" s="197"/>
      <c r="U89" s="198"/>
    </row>
    <row r="90" spans="1:21" ht="12" customHeight="1">
      <c r="A90" s="197"/>
      <c r="B90" s="197"/>
      <c r="C90" s="197"/>
      <c r="D90" s="197"/>
      <c r="E90" s="197"/>
      <c r="F90" s="197"/>
      <c r="G90" s="197"/>
      <c r="H90" s="197"/>
      <c r="I90" s="197"/>
      <c r="J90" s="197"/>
      <c r="K90" s="197"/>
      <c r="L90" s="197"/>
      <c r="M90" s="197"/>
      <c r="N90" s="197"/>
      <c r="O90" s="197"/>
      <c r="P90" s="197"/>
      <c r="Q90" s="197"/>
      <c r="R90" s="197"/>
      <c r="S90" s="197"/>
      <c r="T90" s="197"/>
      <c r="U90" s="198"/>
    </row>
    <row r="91" spans="1:21" ht="12" customHeight="1">
      <c r="A91" s="197"/>
      <c r="B91" s="197"/>
      <c r="C91" s="197"/>
      <c r="D91" s="197"/>
      <c r="E91" s="197"/>
      <c r="F91" s="197"/>
      <c r="G91" s="197"/>
      <c r="H91" s="197"/>
      <c r="I91" s="197"/>
      <c r="J91" s="197"/>
      <c r="K91" s="197"/>
      <c r="L91" s="197"/>
      <c r="M91" s="197"/>
      <c r="N91" s="197"/>
      <c r="O91" s="197"/>
      <c r="P91" s="197"/>
      <c r="Q91" s="197"/>
      <c r="R91" s="197"/>
      <c r="S91" s="197"/>
      <c r="T91" s="197"/>
      <c r="U91" s="198"/>
    </row>
    <row r="92" spans="1:21" ht="12" customHeight="1">
      <c r="A92" s="197"/>
      <c r="B92" s="197"/>
      <c r="C92" s="197"/>
      <c r="D92" s="197"/>
      <c r="E92" s="197"/>
      <c r="F92" s="197"/>
      <c r="G92" s="197"/>
      <c r="H92" s="197"/>
      <c r="I92" s="197"/>
      <c r="J92" s="197"/>
      <c r="K92" s="197"/>
      <c r="L92" s="197"/>
      <c r="M92" s="197"/>
      <c r="N92" s="197"/>
      <c r="O92" s="197"/>
      <c r="P92" s="197"/>
      <c r="Q92" s="197"/>
      <c r="R92" s="197"/>
      <c r="S92" s="197"/>
      <c r="T92" s="197"/>
      <c r="U92" s="198"/>
    </row>
    <row r="93" spans="1:21" ht="12" customHeight="1">
      <c r="A93" s="197"/>
      <c r="B93" s="197"/>
      <c r="C93" s="197"/>
      <c r="D93" s="197"/>
      <c r="E93" s="197"/>
      <c r="F93" s="197"/>
      <c r="G93" s="197"/>
      <c r="H93" s="197"/>
      <c r="I93" s="197"/>
      <c r="J93" s="197"/>
      <c r="K93" s="197"/>
      <c r="L93" s="197"/>
      <c r="M93" s="197"/>
      <c r="N93" s="197"/>
      <c r="O93" s="197"/>
      <c r="P93" s="197"/>
      <c r="Q93" s="197"/>
      <c r="R93" s="197"/>
      <c r="S93" s="197"/>
      <c r="T93" s="197"/>
      <c r="U93" s="198"/>
    </row>
    <row r="94" spans="1:21" ht="12" customHeight="1">
      <c r="A94" s="197"/>
      <c r="B94" s="197"/>
      <c r="C94" s="197"/>
      <c r="D94" s="197"/>
      <c r="E94" s="197"/>
      <c r="F94" s="197"/>
      <c r="G94" s="197"/>
      <c r="H94" s="197"/>
      <c r="I94" s="197"/>
      <c r="J94" s="197"/>
      <c r="K94" s="197"/>
      <c r="L94" s="197"/>
      <c r="M94" s="197"/>
      <c r="N94" s="197"/>
      <c r="O94" s="197"/>
      <c r="P94" s="197"/>
      <c r="Q94" s="197"/>
      <c r="R94" s="197"/>
      <c r="S94" s="197"/>
      <c r="T94" s="197"/>
      <c r="U94" s="198"/>
    </row>
    <row r="95" spans="1:21" ht="12" customHeight="1">
      <c r="A95" s="197"/>
      <c r="B95" s="197"/>
      <c r="C95" s="197"/>
      <c r="D95" s="197"/>
      <c r="E95" s="197"/>
      <c r="F95" s="197"/>
      <c r="G95" s="197"/>
      <c r="H95" s="197"/>
      <c r="I95" s="197"/>
      <c r="J95" s="197"/>
      <c r="K95" s="197"/>
      <c r="L95" s="197"/>
      <c r="M95" s="197"/>
      <c r="N95" s="197"/>
      <c r="O95" s="197"/>
      <c r="P95" s="197"/>
      <c r="Q95" s="197"/>
      <c r="R95" s="197"/>
      <c r="S95" s="197"/>
      <c r="T95" s="197"/>
      <c r="U95" s="198"/>
    </row>
    <row r="96" spans="1:21" ht="12" customHeight="1">
      <c r="A96" s="197"/>
      <c r="B96" s="197"/>
      <c r="C96" s="197"/>
      <c r="D96" s="197"/>
      <c r="E96" s="197"/>
      <c r="F96" s="197"/>
      <c r="G96" s="197"/>
      <c r="H96" s="197"/>
      <c r="I96" s="197"/>
      <c r="J96" s="197"/>
      <c r="K96" s="197"/>
      <c r="L96" s="197"/>
      <c r="M96" s="197"/>
      <c r="N96" s="197"/>
      <c r="O96" s="197"/>
      <c r="P96" s="197"/>
      <c r="Q96" s="197"/>
      <c r="R96" s="197"/>
      <c r="S96" s="197"/>
      <c r="T96" s="197"/>
      <c r="U96" s="198"/>
    </row>
    <row r="97" spans="1:21" ht="12" customHeight="1">
      <c r="A97" s="197"/>
      <c r="B97" s="197"/>
      <c r="C97" s="197"/>
      <c r="D97" s="197"/>
      <c r="E97" s="197"/>
      <c r="F97" s="197"/>
      <c r="G97" s="197"/>
      <c r="H97" s="197"/>
      <c r="I97" s="197"/>
      <c r="J97" s="197"/>
      <c r="K97" s="197"/>
      <c r="L97" s="197"/>
      <c r="M97" s="197"/>
      <c r="N97" s="197"/>
      <c r="O97" s="197"/>
      <c r="P97" s="197"/>
      <c r="Q97" s="197"/>
      <c r="R97" s="197"/>
      <c r="S97" s="197"/>
      <c r="T97" s="197"/>
      <c r="U97" s="198"/>
    </row>
    <row r="98" spans="1:21" ht="12" customHeight="1">
      <c r="A98" s="197"/>
      <c r="B98" s="197"/>
      <c r="C98" s="197"/>
      <c r="D98" s="197"/>
      <c r="E98" s="197"/>
      <c r="F98" s="197"/>
      <c r="G98" s="197"/>
      <c r="H98" s="197"/>
      <c r="I98" s="197"/>
      <c r="J98" s="197"/>
      <c r="K98" s="197"/>
      <c r="L98" s="197"/>
      <c r="M98" s="197"/>
      <c r="N98" s="197"/>
      <c r="O98" s="197"/>
      <c r="P98" s="197"/>
      <c r="Q98" s="197"/>
      <c r="R98" s="197"/>
      <c r="S98" s="197"/>
      <c r="T98" s="197"/>
      <c r="U98" s="198"/>
    </row>
    <row r="99" spans="1:21" ht="12" customHeight="1">
      <c r="A99" s="197"/>
      <c r="B99" s="197"/>
      <c r="C99" s="197"/>
      <c r="D99" s="197"/>
      <c r="E99" s="197"/>
      <c r="F99" s="197"/>
      <c r="G99" s="197"/>
      <c r="H99" s="197"/>
      <c r="I99" s="197"/>
      <c r="J99" s="197"/>
      <c r="K99" s="197"/>
      <c r="L99" s="197"/>
      <c r="M99" s="197"/>
      <c r="N99" s="197"/>
      <c r="O99" s="197"/>
      <c r="P99" s="197"/>
      <c r="Q99" s="197"/>
      <c r="R99" s="197"/>
      <c r="S99" s="197"/>
      <c r="T99" s="197"/>
      <c r="U99" s="198"/>
    </row>
    <row r="100" spans="1:21" ht="12" customHeight="1">
      <c r="A100" s="197"/>
      <c r="B100" s="197"/>
      <c r="C100" s="197"/>
      <c r="D100" s="197"/>
      <c r="E100" s="197"/>
      <c r="F100" s="197"/>
      <c r="G100" s="197"/>
      <c r="H100" s="197"/>
      <c r="I100" s="197"/>
      <c r="J100" s="197"/>
      <c r="K100" s="197"/>
      <c r="L100" s="197"/>
      <c r="M100" s="197"/>
      <c r="N100" s="197"/>
      <c r="O100" s="197"/>
      <c r="P100" s="197"/>
      <c r="Q100" s="197"/>
      <c r="R100" s="197"/>
      <c r="S100" s="197"/>
      <c r="T100" s="197"/>
      <c r="U100" s="198"/>
    </row>
    <row r="101" spans="1:21" ht="12" customHeight="1">
      <c r="A101" s="197"/>
      <c r="B101" s="197"/>
      <c r="C101" s="197"/>
      <c r="D101" s="197"/>
      <c r="E101" s="197"/>
      <c r="F101" s="197"/>
      <c r="G101" s="197"/>
      <c r="H101" s="197"/>
      <c r="I101" s="197"/>
      <c r="J101" s="197"/>
      <c r="K101" s="197"/>
      <c r="L101" s="197"/>
      <c r="M101" s="197"/>
      <c r="N101" s="197"/>
      <c r="O101" s="197"/>
      <c r="P101" s="197"/>
      <c r="Q101" s="197"/>
      <c r="R101" s="197"/>
      <c r="S101" s="197"/>
      <c r="T101" s="197"/>
      <c r="U101" s="198"/>
    </row>
    <row r="102" spans="1:21" ht="12" customHeight="1">
      <c r="A102" s="197"/>
      <c r="B102" s="197"/>
      <c r="C102" s="197"/>
      <c r="D102" s="197"/>
      <c r="E102" s="197"/>
      <c r="F102" s="197"/>
      <c r="G102" s="197"/>
      <c r="H102" s="197"/>
      <c r="I102" s="197"/>
      <c r="J102" s="197"/>
      <c r="K102" s="197"/>
      <c r="L102" s="197"/>
      <c r="M102" s="197"/>
      <c r="N102" s="197"/>
      <c r="O102" s="197"/>
      <c r="P102" s="197"/>
      <c r="Q102" s="197"/>
      <c r="R102" s="197"/>
      <c r="S102" s="197"/>
      <c r="T102" s="197"/>
      <c r="U102" s="198"/>
    </row>
    <row r="103" spans="1:21" ht="12" customHeight="1">
      <c r="A103" s="197"/>
      <c r="B103" s="197"/>
      <c r="C103" s="197"/>
      <c r="D103" s="197"/>
      <c r="E103" s="197"/>
      <c r="F103" s="197"/>
      <c r="G103" s="197"/>
      <c r="H103" s="197"/>
      <c r="I103" s="197"/>
      <c r="J103" s="197"/>
      <c r="K103" s="197"/>
      <c r="L103" s="197"/>
      <c r="M103" s="197"/>
      <c r="N103" s="197"/>
      <c r="O103" s="197"/>
      <c r="P103" s="197"/>
      <c r="Q103" s="197"/>
      <c r="R103" s="197"/>
      <c r="S103" s="197"/>
      <c r="T103" s="197"/>
      <c r="U103" s="198"/>
    </row>
    <row r="104" spans="1:21" ht="12" customHeight="1">
      <c r="A104" s="197"/>
      <c r="B104" s="197"/>
      <c r="C104" s="197"/>
      <c r="D104" s="197"/>
      <c r="E104" s="197"/>
      <c r="F104" s="197"/>
      <c r="G104" s="197"/>
      <c r="H104" s="197"/>
      <c r="I104" s="197"/>
      <c r="J104" s="197"/>
      <c r="K104" s="197"/>
      <c r="L104" s="197"/>
      <c r="M104" s="197"/>
      <c r="N104" s="197"/>
      <c r="O104" s="197"/>
      <c r="P104" s="197"/>
      <c r="Q104" s="197"/>
      <c r="R104" s="197"/>
      <c r="S104" s="197"/>
      <c r="T104" s="197"/>
      <c r="U104" s="198"/>
    </row>
    <row r="105" spans="1:21" ht="12" customHeight="1">
      <c r="A105" s="197"/>
      <c r="B105" s="197"/>
      <c r="C105" s="197"/>
      <c r="D105" s="197"/>
      <c r="E105" s="197"/>
      <c r="F105" s="197"/>
      <c r="G105" s="197"/>
      <c r="H105" s="197"/>
      <c r="I105" s="197"/>
      <c r="J105" s="197"/>
      <c r="K105" s="197"/>
      <c r="L105" s="197"/>
      <c r="M105" s="197"/>
      <c r="N105" s="197"/>
      <c r="O105" s="197"/>
      <c r="P105" s="197"/>
      <c r="Q105" s="197"/>
      <c r="R105" s="197"/>
      <c r="S105" s="197"/>
      <c r="T105" s="197"/>
      <c r="U105" s="198"/>
    </row>
    <row r="106" spans="1:21" ht="12" customHeight="1">
      <c r="A106" s="197"/>
      <c r="B106" s="197"/>
      <c r="C106" s="197"/>
      <c r="D106" s="197"/>
      <c r="E106" s="197"/>
      <c r="F106" s="197"/>
      <c r="G106" s="197"/>
      <c r="H106" s="197"/>
      <c r="I106" s="197"/>
      <c r="J106" s="197"/>
      <c r="K106" s="197"/>
      <c r="L106" s="197"/>
      <c r="M106" s="197"/>
      <c r="N106" s="197"/>
      <c r="O106" s="197"/>
      <c r="P106" s="197"/>
      <c r="Q106" s="197"/>
      <c r="R106" s="197"/>
      <c r="S106" s="197"/>
      <c r="T106" s="197"/>
      <c r="U106" s="198"/>
    </row>
    <row r="107" spans="1:21" ht="12" customHeight="1">
      <c r="A107" s="197"/>
      <c r="B107" s="197"/>
      <c r="C107" s="197"/>
      <c r="D107" s="197"/>
      <c r="E107" s="197"/>
      <c r="F107" s="197"/>
      <c r="G107" s="197"/>
      <c r="H107" s="197"/>
      <c r="I107" s="197"/>
      <c r="J107" s="197"/>
      <c r="K107" s="197"/>
      <c r="L107" s="197"/>
      <c r="M107" s="197"/>
      <c r="N107" s="197"/>
      <c r="O107" s="197"/>
      <c r="P107" s="197"/>
      <c r="Q107" s="197"/>
      <c r="R107" s="197"/>
      <c r="S107" s="197"/>
      <c r="T107" s="197"/>
      <c r="U107" s="198"/>
    </row>
    <row r="108" spans="1:21" ht="12" customHeight="1">
      <c r="A108" s="197"/>
      <c r="B108" s="197"/>
      <c r="C108" s="197"/>
      <c r="D108" s="197"/>
      <c r="E108" s="197"/>
      <c r="F108" s="197"/>
      <c r="G108" s="197"/>
      <c r="H108" s="197"/>
      <c r="I108" s="197"/>
      <c r="J108" s="197"/>
      <c r="K108" s="197"/>
      <c r="L108" s="197"/>
      <c r="M108" s="197"/>
      <c r="N108" s="197"/>
      <c r="O108" s="197"/>
      <c r="P108" s="197"/>
      <c r="Q108" s="197"/>
      <c r="R108" s="197"/>
      <c r="S108" s="197"/>
      <c r="T108" s="197"/>
      <c r="U108" s="198"/>
    </row>
    <row r="109" spans="1:21" ht="12" customHeight="1">
      <c r="A109" s="197"/>
      <c r="B109" s="197"/>
      <c r="C109" s="197"/>
      <c r="D109" s="197"/>
      <c r="E109" s="197"/>
      <c r="F109" s="197"/>
      <c r="G109" s="197"/>
      <c r="H109" s="197"/>
      <c r="I109" s="197"/>
      <c r="J109" s="197"/>
      <c r="K109" s="197"/>
      <c r="L109" s="197"/>
      <c r="M109" s="197"/>
      <c r="N109" s="197"/>
      <c r="O109" s="197"/>
      <c r="P109" s="197"/>
      <c r="Q109" s="197"/>
      <c r="R109" s="197"/>
      <c r="S109" s="197"/>
      <c r="T109" s="197"/>
      <c r="U109" s="198"/>
    </row>
    <row r="110" spans="1:21" ht="12" customHeight="1">
      <c r="A110" s="197"/>
      <c r="B110" s="197"/>
      <c r="C110" s="197"/>
      <c r="D110" s="197"/>
      <c r="E110" s="197"/>
      <c r="F110" s="197"/>
      <c r="G110" s="197"/>
      <c r="H110" s="197"/>
      <c r="I110" s="197"/>
      <c r="J110" s="197"/>
      <c r="K110" s="197"/>
      <c r="L110" s="197"/>
      <c r="M110" s="197"/>
      <c r="N110" s="197"/>
      <c r="O110" s="197"/>
      <c r="P110" s="197"/>
      <c r="Q110" s="197"/>
      <c r="R110" s="197"/>
      <c r="S110" s="197"/>
      <c r="T110" s="197"/>
      <c r="U110" s="198"/>
    </row>
    <row r="111" spans="1:21" ht="12" customHeight="1">
      <c r="A111" s="197"/>
      <c r="B111" s="197"/>
      <c r="C111" s="197"/>
      <c r="D111" s="197"/>
      <c r="E111" s="197"/>
      <c r="F111" s="197"/>
      <c r="G111" s="197"/>
      <c r="H111" s="197"/>
      <c r="I111" s="197"/>
      <c r="J111" s="197"/>
      <c r="K111" s="197"/>
      <c r="L111" s="197"/>
      <c r="M111" s="197"/>
      <c r="N111" s="197"/>
      <c r="O111" s="197"/>
      <c r="P111" s="197"/>
      <c r="Q111" s="197"/>
      <c r="R111" s="197"/>
      <c r="S111" s="197"/>
      <c r="T111" s="197"/>
      <c r="U111" s="198"/>
    </row>
    <row r="112" spans="1:21" ht="12" customHeight="1">
      <c r="A112" s="197"/>
      <c r="B112" s="197"/>
      <c r="C112" s="197"/>
      <c r="D112" s="197"/>
      <c r="E112" s="197"/>
      <c r="F112" s="197"/>
      <c r="G112" s="197"/>
      <c r="H112" s="197"/>
      <c r="I112" s="197"/>
      <c r="J112" s="197"/>
      <c r="K112" s="197"/>
      <c r="L112" s="197"/>
      <c r="M112" s="197"/>
      <c r="N112" s="197"/>
      <c r="O112" s="197"/>
      <c r="P112" s="197"/>
      <c r="Q112" s="197"/>
      <c r="R112" s="197"/>
      <c r="S112" s="197"/>
      <c r="T112" s="197"/>
      <c r="U112" s="198"/>
    </row>
    <row r="113" spans="1:21" ht="12" customHeight="1">
      <c r="A113" s="197"/>
      <c r="B113" s="197"/>
      <c r="C113" s="197"/>
      <c r="D113" s="197"/>
      <c r="E113" s="197"/>
      <c r="F113" s="197"/>
      <c r="G113" s="197"/>
      <c r="H113" s="197"/>
      <c r="I113" s="197"/>
      <c r="J113" s="197"/>
      <c r="K113" s="197"/>
      <c r="L113" s="197"/>
      <c r="M113" s="197"/>
      <c r="N113" s="197"/>
      <c r="O113" s="197"/>
      <c r="P113" s="197"/>
      <c r="Q113" s="197"/>
      <c r="R113" s="197"/>
      <c r="S113" s="197"/>
      <c r="T113" s="197"/>
      <c r="U113" s="198"/>
    </row>
    <row r="114" spans="1:21" ht="12" customHeight="1">
      <c r="A114" s="197"/>
      <c r="B114" s="197"/>
      <c r="C114" s="197"/>
      <c r="D114" s="197"/>
      <c r="E114" s="197"/>
      <c r="F114" s="197"/>
      <c r="G114" s="197"/>
      <c r="H114" s="197"/>
      <c r="I114" s="197"/>
      <c r="J114" s="197"/>
      <c r="K114" s="197"/>
      <c r="L114" s="197"/>
      <c r="M114" s="197"/>
      <c r="N114" s="197"/>
      <c r="O114" s="197"/>
      <c r="P114" s="197"/>
      <c r="Q114" s="197"/>
      <c r="R114" s="197"/>
      <c r="S114" s="197"/>
      <c r="T114" s="197"/>
      <c r="U114" s="198"/>
    </row>
    <row r="115" spans="1:21" ht="12" customHeight="1">
      <c r="A115" s="197"/>
      <c r="B115" s="197"/>
      <c r="C115" s="197"/>
      <c r="D115" s="197"/>
      <c r="E115" s="197"/>
      <c r="F115" s="197"/>
      <c r="G115" s="197"/>
      <c r="H115" s="197"/>
      <c r="I115" s="197"/>
      <c r="J115" s="197"/>
      <c r="K115" s="197"/>
      <c r="L115" s="197"/>
      <c r="M115" s="197"/>
      <c r="N115" s="197"/>
      <c r="O115" s="197"/>
      <c r="P115" s="197"/>
      <c r="Q115" s="197"/>
      <c r="R115" s="197"/>
      <c r="S115" s="197"/>
      <c r="T115" s="197"/>
      <c r="U115" s="198"/>
    </row>
    <row r="116" spans="1:21" ht="12" customHeight="1">
      <c r="A116" s="197"/>
      <c r="B116" s="197"/>
      <c r="C116" s="197"/>
      <c r="D116" s="197"/>
      <c r="E116" s="197"/>
      <c r="F116" s="197"/>
      <c r="G116" s="197"/>
      <c r="H116" s="197"/>
      <c r="I116" s="197"/>
      <c r="J116" s="197"/>
      <c r="K116" s="197"/>
      <c r="L116" s="197"/>
      <c r="M116" s="197"/>
      <c r="N116" s="197"/>
      <c r="O116" s="197"/>
      <c r="P116" s="197"/>
      <c r="Q116" s="197"/>
      <c r="R116" s="197"/>
      <c r="S116" s="197"/>
      <c r="T116" s="197"/>
      <c r="U116" s="198"/>
    </row>
    <row r="117" spans="1:21" ht="12" customHeight="1">
      <c r="A117" s="197"/>
      <c r="B117" s="197"/>
      <c r="C117" s="197"/>
      <c r="D117" s="197"/>
      <c r="E117" s="197"/>
      <c r="F117" s="197"/>
      <c r="G117" s="197"/>
      <c r="H117" s="197"/>
      <c r="I117" s="197"/>
      <c r="J117" s="197"/>
      <c r="K117" s="197"/>
      <c r="L117" s="197"/>
      <c r="M117" s="197"/>
      <c r="N117" s="197"/>
      <c r="O117" s="197"/>
      <c r="P117" s="197"/>
      <c r="Q117" s="197"/>
      <c r="R117" s="197"/>
      <c r="S117" s="197"/>
      <c r="T117" s="197"/>
      <c r="U117" s="198"/>
    </row>
    <row r="118" spans="1:21" ht="12" customHeight="1">
      <c r="A118" s="197"/>
      <c r="B118" s="197"/>
      <c r="C118" s="197"/>
      <c r="D118" s="197"/>
      <c r="E118" s="197"/>
      <c r="F118" s="197"/>
      <c r="G118" s="197"/>
      <c r="H118" s="197"/>
      <c r="I118" s="197"/>
      <c r="J118" s="197"/>
      <c r="K118" s="197"/>
      <c r="L118" s="197"/>
      <c r="M118" s="197"/>
      <c r="N118" s="197"/>
      <c r="O118" s="197"/>
      <c r="P118" s="197"/>
      <c r="Q118" s="197"/>
      <c r="R118" s="197"/>
      <c r="S118" s="197"/>
      <c r="T118" s="197"/>
      <c r="U118" s="198"/>
    </row>
    <row r="119" spans="1:21" ht="12" customHeight="1">
      <c r="A119" s="197"/>
      <c r="B119" s="197"/>
      <c r="C119" s="197"/>
      <c r="D119" s="197"/>
      <c r="E119" s="197"/>
      <c r="F119" s="197"/>
      <c r="G119" s="197"/>
      <c r="H119" s="197"/>
      <c r="I119" s="197"/>
      <c r="J119" s="197"/>
      <c r="K119" s="197"/>
      <c r="L119" s="197"/>
      <c r="M119" s="197"/>
      <c r="N119" s="197"/>
      <c r="O119" s="197"/>
      <c r="P119" s="197"/>
      <c r="Q119" s="197"/>
      <c r="R119" s="197"/>
      <c r="S119" s="197"/>
      <c r="T119" s="197"/>
      <c r="U119" s="198"/>
    </row>
    <row r="120" spans="1:21" ht="12" customHeight="1">
      <c r="A120" s="197"/>
      <c r="B120" s="197"/>
      <c r="C120" s="197"/>
      <c r="D120" s="197"/>
      <c r="E120" s="197"/>
      <c r="F120" s="197"/>
      <c r="G120" s="197"/>
      <c r="H120" s="197"/>
      <c r="I120" s="197"/>
      <c r="J120" s="197"/>
      <c r="K120" s="197"/>
      <c r="L120" s="197"/>
      <c r="M120" s="197"/>
      <c r="N120" s="197"/>
      <c r="O120" s="197"/>
      <c r="P120" s="197"/>
      <c r="Q120" s="197"/>
      <c r="R120" s="197"/>
      <c r="S120" s="197"/>
      <c r="T120" s="197"/>
      <c r="U120" s="198"/>
    </row>
    <row r="121" spans="1:21" ht="12" customHeight="1">
      <c r="A121" s="197"/>
      <c r="B121" s="197"/>
      <c r="C121" s="197"/>
      <c r="D121" s="197"/>
      <c r="E121" s="197"/>
      <c r="F121" s="197"/>
      <c r="G121" s="197"/>
      <c r="H121" s="197"/>
      <c r="I121" s="197"/>
      <c r="J121" s="197"/>
      <c r="K121" s="197"/>
      <c r="L121" s="197"/>
      <c r="M121" s="197"/>
      <c r="N121" s="197"/>
      <c r="O121" s="197"/>
      <c r="P121" s="197"/>
      <c r="Q121" s="197"/>
      <c r="R121" s="197"/>
      <c r="S121" s="197"/>
      <c r="T121" s="197"/>
      <c r="U121" s="198"/>
    </row>
    <row r="122" spans="1:21" ht="12" customHeight="1">
      <c r="A122" s="197"/>
      <c r="B122" s="197"/>
      <c r="C122" s="197"/>
      <c r="D122" s="197"/>
      <c r="E122" s="197"/>
      <c r="F122" s="197"/>
      <c r="G122" s="197"/>
      <c r="H122" s="197"/>
      <c r="I122" s="197"/>
      <c r="J122" s="197"/>
      <c r="K122" s="197"/>
      <c r="L122" s="197"/>
      <c r="M122" s="197"/>
      <c r="N122" s="197"/>
      <c r="O122" s="197"/>
      <c r="P122" s="197"/>
      <c r="Q122" s="197"/>
      <c r="R122" s="197"/>
      <c r="S122" s="197"/>
      <c r="T122" s="197"/>
      <c r="U122" s="198"/>
    </row>
    <row r="123" spans="1:21" ht="12" customHeight="1">
      <c r="A123" s="197"/>
      <c r="B123" s="197"/>
      <c r="C123" s="197"/>
      <c r="D123" s="197"/>
      <c r="E123" s="197"/>
      <c r="F123" s="197"/>
      <c r="G123" s="197"/>
      <c r="H123" s="197"/>
      <c r="I123" s="197"/>
      <c r="J123" s="197"/>
      <c r="K123" s="197"/>
      <c r="L123" s="197"/>
      <c r="M123" s="197"/>
      <c r="N123" s="197"/>
      <c r="O123" s="197"/>
      <c r="P123" s="197"/>
      <c r="Q123" s="197"/>
      <c r="R123" s="197"/>
      <c r="S123" s="197"/>
      <c r="T123" s="197"/>
      <c r="U123" s="198"/>
    </row>
    <row r="124" spans="1:21" ht="12" customHeight="1">
      <c r="A124" s="197"/>
      <c r="B124" s="197"/>
      <c r="C124" s="197"/>
      <c r="D124" s="197"/>
      <c r="E124" s="197"/>
      <c r="F124" s="197"/>
      <c r="G124" s="197"/>
      <c r="H124" s="197"/>
      <c r="I124" s="197"/>
      <c r="J124" s="197"/>
      <c r="K124" s="197"/>
      <c r="L124" s="197"/>
      <c r="M124" s="197"/>
      <c r="N124" s="197"/>
      <c r="O124" s="197"/>
      <c r="P124" s="197"/>
      <c r="Q124" s="197"/>
      <c r="R124" s="197"/>
      <c r="S124" s="197"/>
      <c r="T124" s="197"/>
      <c r="U124" s="198"/>
    </row>
    <row r="125" spans="1:21" ht="12" customHeight="1">
      <c r="A125" s="197"/>
      <c r="B125" s="197"/>
      <c r="C125" s="197"/>
      <c r="D125" s="197"/>
      <c r="E125" s="197"/>
      <c r="F125" s="197"/>
      <c r="G125" s="197"/>
      <c r="H125" s="197"/>
      <c r="I125" s="197"/>
      <c r="J125" s="197"/>
      <c r="K125" s="197"/>
      <c r="L125" s="197"/>
      <c r="M125" s="197"/>
      <c r="N125" s="197"/>
      <c r="O125" s="197"/>
      <c r="P125" s="197"/>
      <c r="Q125" s="197"/>
      <c r="R125" s="197"/>
      <c r="S125" s="197"/>
      <c r="T125" s="197"/>
      <c r="U125" s="198"/>
    </row>
    <row r="126" spans="1:21" ht="12" customHeight="1">
      <c r="A126" s="197"/>
      <c r="B126" s="197"/>
      <c r="C126" s="197"/>
      <c r="D126" s="197"/>
      <c r="E126" s="197"/>
      <c r="F126" s="197"/>
      <c r="G126" s="197"/>
      <c r="H126" s="197"/>
      <c r="I126" s="197"/>
      <c r="J126" s="197"/>
      <c r="K126" s="197"/>
      <c r="L126" s="197"/>
      <c r="M126" s="197"/>
      <c r="N126" s="197"/>
      <c r="O126" s="197"/>
      <c r="P126" s="197"/>
      <c r="Q126" s="197"/>
      <c r="R126" s="197"/>
      <c r="S126" s="197"/>
      <c r="T126" s="197"/>
      <c r="U126" s="198"/>
    </row>
    <row r="127" spans="1:21" ht="12" customHeight="1">
      <c r="A127" s="197"/>
      <c r="B127" s="197"/>
      <c r="C127" s="197"/>
      <c r="D127" s="197"/>
      <c r="E127" s="197"/>
      <c r="F127" s="197"/>
      <c r="G127" s="197"/>
      <c r="H127" s="197"/>
      <c r="I127" s="197"/>
      <c r="J127" s="197"/>
      <c r="K127" s="197"/>
      <c r="L127" s="197"/>
      <c r="M127" s="197"/>
      <c r="N127" s="197"/>
      <c r="O127" s="197"/>
      <c r="P127" s="197"/>
      <c r="Q127" s="197"/>
      <c r="R127" s="197"/>
      <c r="S127" s="197"/>
      <c r="T127" s="197"/>
      <c r="U127" s="198"/>
    </row>
    <row r="128" spans="1:21" ht="12" customHeight="1">
      <c r="A128" s="197"/>
      <c r="B128" s="197"/>
      <c r="C128" s="197"/>
      <c r="D128" s="197"/>
      <c r="E128" s="197"/>
      <c r="F128" s="197"/>
      <c r="G128" s="197"/>
      <c r="H128" s="197"/>
      <c r="I128" s="197"/>
      <c r="J128" s="197"/>
      <c r="K128" s="197"/>
      <c r="L128" s="197"/>
      <c r="M128" s="197"/>
      <c r="N128" s="197"/>
      <c r="O128" s="197"/>
      <c r="P128" s="197"/>
      <c r="Q128" s="197"/>
      <c r="R128" s="197"/>
      <c r="S128" s="197"/>
      <c r="T128" s="197"/>
      <c r="U128" s="198"/>
    </row>
    <row r="129" spans="1:21" ht="12" customHeight="1">
      <c r="A129" s="197"/>
      <c r="B129" s="197"/>
      <c r="C129" s="197"/>
      <c r="D129" s="197"/>
      <c r="E129" s="197"/>
      <c r="F129" s="197"/>
      <c r="G129" s="197"/>
      <c r="H129" s="197"/>
      <c r="I129" s="197"/>
      <c r="J129" s="197"/>
      <c r="K129" s="197"/>
      <c r="L129" s="197"/>
      <c r="M129" s="197"/>
      <c r="N129" s="197"/>
      <c r="O129" s="197"/>
      <c r="P129" s="197"/>
      <c r="Q129" s="197"/>
      <c r="R129" s="197"/>
      <c r="S129" s="197"/>
      <c r="T129" s="197"/>
      <c r="U129" s="198"/>
    </row>
    <row r="130" spans="1:21" ht="12" customHeight="1">
      <c r="A130" s="197"/>
      <c r="B130" s="197"/>
      <c r="C130" s="197"/>
      <c r="D130" s="197"/>
      <c r="E130" s="197"/>
      <c r="F130" s="197"/>
      <c r="G130" s="197"/>
      <c r="H130" s="197"/>
      <c r="I130" s="197"/>
      <c r="J130" s="197"/>
      <c r="K130" s="197"/>
      <c r="L130" s="197"/>
      <c r="M130" s="197"/>
      <c r="N130" s="197"/>
      <c r="O130" s="197"/>
      <c r="P130" s="197"/>
      <c r="Q130" s="197"/>
      <c r="R130" s="197"/>
      <c r="S130" s="197"/>
      <c r="T130" s="197"/>
      <c r="U130" s="198"/>
    </row>
    <row r="131" spans="1:21" ht="12" customHeight="1">
      <c r="A131" s="197"/>
      <c r="B131" s="197"/>
      <c r="C131" s="197"/>
      <c r="D131" s="197"/>
      <c r="E131" s="197"/>
      <c r="F131" s="197"/>
      <c r="G131" s="197"/>
      <c r="H131" s="197"/>
      <c r="I131" s="197"/>
      <c r="J131" s="197"/>
      <c r="K131" s="197"/>
      <c r="L131" s="197"/>
      <c r="M131" s="197"/>
      <c r="N131" s="197"/>
      <c r="O131" s="197"/>
      <c r="P131" s="197"/>
      <c r="Q131" s="197"/>
      <c r="R131" s="197"/>
      <c r="S131" s="197"/>
      <c r="T131" s="197"/>
      <c r="U131" s="198"/>
    </row>
    <row r="132" spans="1:21" ht="12" customHeight="1">
      <c r="A132" s="197"/>
      <c r="B132" s="197"/>
      <c r="C132" s="197"/>
      <c r="D132" s="197"/>
      <c r="E132" s="197"/>
      <c r="F132" s="197"/>
      <c r="G132" s="197"/>
      <c r="H132" s="197"/>
      <c r="I132" s="197"/>
      <c r="J132" s="197"/>
      <c r="K132" s="197"/>
      <c r="L132" s="197"/>
      <c r="M132" s="197"/>
      <c r="N132" s="197"/>
      <c r="O132" s="197"/>
      <c r="P132" s="197"/>
      <c r="Q132" s="197"/>
      <c r="R132" s="197"/>
      <c r="S132" s="197"/>
      <c r="T132" s="197"/>
      <c r="U132" s="198"/>
    </row>
    <row r="133" spans="1:21" ht="12" customHeight="1">
      <c r="A133" s="197"/>
      <c r="B133" s="197"/>
      <c r="C133" s="197"/>
      <c r="D133" s="197"/>
      <c r="E133" s="197"/>
      <c r="F133" s="197"/>
      <c r="G133" s="197"/>
      <c r="H133" s="197"/>
      <c r="I133" s="197"/>
      <c r="J133" s="197"/>
      <c r="K133" s="197"/>
      <c r="L133" s="197"/>
      <c r="M133" s="197"/>
      <c r="N133" s="197"/>
      <c r="O133" s="197"/>
      <c r="P133" s="197"/>
      <c r="Q133" s="197"/>
      <c r="R133" s="197"/>
      <c r="S133" s="197"/>
      <c r="T133" s="197"/>
      <c r="U133" s="198"/>
    </row>
    <row r="134" spans="1:21" ht="12" customHeight="1">
      <c r="A134" s="197"/>
      <c r="B134" s="197"/>
      <c r="C134" s="197"/>
      <c r="D134" s="197"/>
      <c r="E134" s="197"/>
      <c r="F134" s="197"/>
      <c r="G134" s="197"/>
      <c r="H134" s="197"/>
      <c r="I134" s="197"/>
      <c r="J134" s="197"/>
      <c r="K134" s="197"/>
      <c r="L134" s="197"/>
      <c r="M134" s="197"/>
      <c r="N134" s="197"/>
      <c r="O134" s="197"/>
      <c r="P134" s="197"/>
      <c r="Q134" s="197"/>
      <c r="R134" s="197"/>
      <c r="S134" s="197"/>
      <c r="T134" s="197"/>
      <c r="U134" s="198"/>
    </row>
    <row r="135" spans="1:21" ht="12" customHeight="1">
      <c r="A135" s="197"/>
      <c r="B135" s="197"/>
      <c r="C135" s="197"/>
      <c r="D135" s="197"/>
      <c r="E135" s="197"/>
      <c r="F135" s="197"/>
      <c r="G135" s="197"/>
      <c r="H135" s="197"/>
      <c r="I135" s="197"/>
      <c r="J135" s="197"/>
      <c r="K135" s="197"/>
      <c r="L135" s="197"/>
      <c r="M135" s="197"/>
      <c r="N135" s="197"/>
      <c r="O135" s="197"/>
      <c r="P135" s="197"/>
      <c r="Q135" s="197"/>
      <c r="R135" s="197"/>
      <c r="S135" s="197"/>
      <c r="T135" s="197"/>
      <c r="U135" s="198"/>
    </row>
    <row r="136" spans="1:21" ht="12" customHeight="1">
      <c r="A136" s="197"/>
      <c r="B136" s="197"/>
      <c r="C136" s="197"/>
      <c r="D136" s="197"/>
      <c r="E136" s="197"/>
      <c r="F136" s="197"/>
      <c r="G136" s="197"/>
      <c r="H136" s="197"/>
      <c r="I136" s="197"/>
      <c r="J136" s="197"/>
      <c r="K136" s="197"/>
      <c r="L136" s="197"/>
      <c r="M136" s="197"/>
      <c r="N136" s="197"/>
      <c r="O136" s="197"/>
      <c r="P136" s="197"/>
      <c r="Q136" s="197"/>
      <c r="R136" s="197"/>
      <c r="S136" s="197"/>
      <c r="T136" s="197"/>
      <c r="U136" s="198"/>
    </row>
    <row r="137" spans="1:21" ht="12" customHeight="1">
      <c r="A137" s="197"/>
      <c r="B137" s="197"/>
      <c r="C137" s="197"/>
      <c r="D137" s="197"/>
      <c r="E137" s="197"/>
      <c r="F137" s="197"/>
      <c r="G137" s="197"/>
      <c r="H137" s="197"/>
      <c r="I137" s="197"/>
      <c r="J137" s="197"/>
      <c r="K137" s="197"/>
      <c r="L137" s="197"/>
      <c r="M137" s="197"/>
      <c r="N137" s="197"/>
      <c r="O137" s="197"/>
      <c r="P137" s="197"/>
      <c r="Q137" s="197"/>
      <c r="R137" s="197"/>
      <c r="S137" s="197"/>
      <c r="T137" s="197"/>
      <c r="U137" s="198"/>
    </row>
    <row r="138" spans="1:21" ht="12" customHeight="1">
      <c r="A138" s="197"/>
      <c r="B138" s="197"/>
      <c r="C138" s="197"/>
      <c r="D138" s="197"/>
      <c r="E138" s="197"/>
      <c r="F138" s="197"/>
      <c r="G138" s="197"/>
      <c r="H138" s="197"/>
      <c r="I138" s="197"/>
      <c r="J138" s="197"/>
      <c r="K138" s="197"/>
      <c r="L138" s="197"/>
      <c r="M138" s="197"/>
      <c r="N138" s="197"/>
      <c r="O138" s="197"/>
      <c r="P138" s="197"/>
      <c r="Q138" s="197"/>
      <c r="R138" s="197"/>
      <c r="S138" s="197"/>
      <c r="T138" s="197"/>
      <c r="U138" s="198"/>
    </row>
    <row r="139" spans="1:21" ht="12" customHeight="1">
      <c r="A139" s="197"/>
      <c r="B139" s="197"/>
      <c r="C139" s="197"/>
      <c r="D139" s="197"/>
      <c r="E139" s="197"/>
      <c r="F139" s="197"/>
      <c r="G139" s="197"/>
      <c r="H139" s="197"/>
      <c r="I139" s="197"/>
      <c r="J139" s="197"/>
      <c r="K139" s="197"/>
      <c r="L139" s="197"/>
      <c r="M139" s="197"/>
      <c r="N139" s="197"/>
      <c r="O139" s="197"/>
      <c r="P139" s="197"/>
      <c r="Q139" s="197"/>
      <c r="R139" s="197"/>
      <c r="S139" s="197"/>
      <c r="T139" s="197"/>
      <c r="U139" s="198"/>
    </row>
    <row r="140" spans="1:21" ht="12" customHeight="1">
      <c r="A140" s="197"/>
      <c r="B140" s="197"/>
      <c r="C140" s="197"/>
      <c r="D140" s="197"/>
      <c r="E140" s="197"/>
      <c r="F140" s="197"/>
      <c r="G140" s="197"/>
      <c r="H140" s="197"/>
      <c r="I140" s="197"/>
      <c r="J140" s="197"/>
      <c r="K140" s="197"/>
      <c r="L140" s="197"/>
      <c r="M140" s="197"/>
      <c r="N140" s="197"/>
      <c r="O140" s="197"/>
      <c r="P140" s="197"/>
      <c r="Q140" s="197"/>
      <c r="R140" s="197"/>
      <c r="S140" s="197"/>
      <c r="T140" s="197"/>
      <c r="U140" s="198"/>
    </row>
    <row r="141" spans="1:21" ht="12" customHeight="1">
      <c r="A141" s="197"/>
      <c r="B141" s="197"/>
      <c r="C141" s="197"/>
      <c r="D141" s="197"/>
      <c r="E141" s="197"/>
      <c r="F141" s="197"/>
      <c r="G141" s="197"/>
      <c r="H141" s="197"/>
      <c r="I141" s="197"/>
      <c r="J141" s="197"/>
      <c r="K141" s="197"/>
      <c r="L141" s="197"/>
      <c r="M141" s="197"/>
      <c r="N141" s="197"/>
      <c r="O141" s="197"/>
      <c r="P141" s="197"/>
      <c r="Q141" s="197"/>
      <c r="R141" s="197"/>
      <c r="S141" s="197"/>
      <c r="T141" s="197"/>
      <c r="U141" s="198"/>
    </row>
    <row r="142" spans="1:21" ht="12" customHeight="1">
      <c r="A142" s="197"/>
      <c r="B142" s="197"/>
      <c r="C142" s="197"/>
      <c r="D142" s="197"/>
      <c r="E142" s="197"/>
      <c r="F142" s="197"/>
      <c r="G142" s="197"/>
      <c r="H142" s="197"/>
      <c r="I142" s="197"/>
      <c r="J142" s="197"/>
      <c r="K142" s="197"/>
      <c r="L142" s="197"/>
      <c r="M142" s="197"/>
      <c r="N142" s="197"/>
      <c r="O142" s="197"/>
      <c r="P142" s="197"/>
      <c r="Q142" s="197"/>
      <c r="R142" s="197"/>
      <c r="S142" s="197"/>
      <c r="T142" s="197"/>
      <c r="U142" s="198"/>
    </row>
    <row r="143" spans="1:21" ht="12" customHeight="1">
      <c r="A143" s="197"/>
      <c r="B143" s="197"/>
      <c r="C143" s="197"/>
      <c r="D143" s="197"/>
      <c r="E143" s="197"/>
      <c r="F143" s="197"/>
      <c r="G143" s="197"/>
      <c r="H143" s="197"/>
      <c r="I143" s="197"/>
      <c r="J143" s="197"/>
      <c r="K143" s="197"/>
      <c r="L143" s="197"/>
      <c r="M143" s="197"/>
      <c r="N143" s="197"/>
      <c r="O143" s="197"/>
      <c r="P143" s="197"/>
      <c r="Q143" s="197"/>
      <c r="R143" s="197"/>
      <c r="S143" s="197"/>
      <c r="T143" s="197"/>
      <c r="U143" s="198"/>
    </row>
    <row r="144" spans="1:21" ht="12" customHeight="1">
      <c r="A144" s="197"/>
      <c r="B144" s="197"/>
      <c r="C144" s="197"/>
      <c r="D144" s="197"/>
      <c r="E144" s="197"/>
      <c r="F144" s="197"/>
      <c r="G144" s="197"/>
      <c r="H144" s="197"/>
      <c r="I144" s="197"/>
      <c r="J144" s="197"/>
      <c r="K144" s="197"/>
      <c r="L144" s="197"/>
      <c r="M144" s="197"/>
      <c r="N144" s="197"/>
      <c r="O144" s="197"/>
      <c r="P144" s="197"/>
      <c r="Q144" s="197"/>
      <c r="R144" s="197"/>
      <c r="S144" s="197"/>
      <c r="T144" s="197"/>
      <c r="U144" s="198"/>
    </row>
    <row r="145" spans="1:21" ht="12" customHeight="1">
      <c r="A145" s="197"/>
      <c r="B145" s="197"/>
      <c r="C145" s="197"/>
      <c r="D145" s="197"/>
      <c r="E145" s="197"/>
      <c r="F145" s="197"/>
      <c r="G145" s="197"/>
      <c r="H145" s="197"/>
      <c r="I145" s="197"/>
      <c r="J145" s="197"/>
      <c r="K145" s="197"/>
      <c r="L145" s="197"/>
      <c r="M145" s="197"/>
      <c r="N145" s="197"/>
      <c r="O145" s="197"/>
      <c r="P145" s="197"/>
      <c r="Q145" s="197"/>
      <c r="R145" s="197"/>
      <c r="S145" s="197"/>
      <c r="T145" s="197"/>
      <c r="U145" s="198"/>
    </row>
    <row r="146" spans="1:21" ht="12" customHeight="1">
      <c r="A146" s="197"/>
      <c r="B146" s="197"/>
      <c r="C146" s="197"/>
      <c r="D146" s="197"/>
      <c r="E146" s="197"/>
      <c r="F146" s="197"/>
      <c r="G146" s="197"/>
      <c r="H146" s="197"/>
      <c r="I146" s="197"/>
      <c r="J146" s="197"/>
      <c r="K146" s="197"/>
      <c r="L146" s="197"/>
      <c r="M146" s="197"/>
      <c r="N146" s="197"/>
      <c r="O146" s="197"/>
      <c r="P146" s="197"/>
      <c r="Q146" s="197"/>
      <c r="R146" s="197"/>
      <c r="S146" s="197"/>
      <c r="T146" s="197"/>
      <c r="U146" s="198"/>
    </row>
    <row r="147" spans="1:21" ht="12" customHeight="1">
      <c r="A147" s="197"/>
      <c r="B147" s="197"/>
      <c r="C147" s="197"/>
      <c r="D147" s="197"/>
      <c r="E147" s="197"/>
      <c r="F147" s="197"/>
      <c r="G147" s="197"/>
      <c r="H147" s="197"/>
      <c r="I147" s="197"/>
      <c r="J147" s="197"/>
      <c r="K147" s="197"/>
      <c r="L147" s="197"/>
      <c r="M147" s="197"/>
      <c r="N147" s="197"/>
      <c r="O147" s="197"/>
      <c r="P147" s="197"/>
      <c r="Q147" s="197"/>
      <c r="R147" s="197"/>
      <c r="S147" s="197"/>
      <c r="T147" s="197"/>
      <c r="U147" s="198"/>
    </row>
    <row r="148" spans="1:21" ht="12" customHeight="1">
      <c r="A148" s="197"/>
      <c r="B148" s="197"/>
      <c r="C148" s="197"/>
      <c r="D148" s="197"/>
      <c r="E148" s="197"/>
      <c r="F148" s="197"/>
      <c r="G148" s="197"/>
      <c r="H148" s="197"/>
      <c r="I148" s="197"/>
      <c r="J148" s="197"/>
      <c r="K148" s="197"/>
      <c r="L148" s="197"/>
      <c r="M148" s="197"/>
      <c r="N148" s="197"/>
      <c r="O148" s="197"/>
      <c r="P148" s="197"/>
      <c r="Q148" s="197"/>
      <c r="R148" s="197"/>
      <c r="S148" s="197"/>
      <c r="T148" s="197"/>
      <c r="U148" s="198"/>
    </row>
    <row r="149" spans="1:21" ht="12" customHeight="1">
      <c r="A149" s="197"/>
      <c r="B149" s="197"/>
      <c r="C149" s="197"/>
      <c r="D149" s="197"/>
      <c r="E149" s="197"/>
      <c r="F149" s="197"/>
      <c r="G149" s="197"/>
      <c r="H149" s="197"/>
      <c r="I149" s="197"/>
      <c r="J149" s="197"/>
      <c r="K149" s="197"/>
      <c r="L149" s="197"/>
      <c r="M149" s="197"/>
      <c r="N149" s="197"/>
      <c r="O149" s="197"/>
      <c r="P149" s="197"/>
      <c r="Q149" s="197"/>
      <c r="R149" s="197"/>
      <c r="S149" s="197"/>
      <c r="T149" s="197"/>
      <c r="U149" s="198"/>
    </row>
    <row r="150" spans="1:21" ht="12" customHeight="1">
      <c r="A150" s="197"/>
      <c r="B150" s="197"/>
      <c r="C150" s="197"/>
      <c r="D150" s="197"/>
      <c r="E150" s="197"/>
      <c r="F150" s="197"/>
      <c r="G150" s="197"/>
      <c r="H150" s="197"/>
      <c r="I150" s="197"/>
      <c r="J150" s="197"/>
      <c r="K150" s="197"/>
      <c r="L150" s="197"/>
      <c r="M150" s="197"/>
      <c r="N150" s="197"/>
      <c r="O150" s="197"/>
      <c r="P150" s="197"/>
      <c r="Q150" s="197"/>
      <c r="R150" s="197"/>
      <c r="S150" s="197"/>
      <c r="T150" s="197"/>
      <c r="U150" s="198"/>
    </row>
    <row r="151" spans="1:21" ht="12" customHeight="1">
      <c r="A151" s="197"/>
      <c r="B151" s="197"/>
      <c r="C151" s="197"/>
      <c r="D151" s="197"/>
      <c r="E151" s="197"/>
      <c r="F151" s="197"/>
      <c r="G151" s="197"/>
      <c r="H151" s="197"/>
      <c r="I151" s="197"/>
      <c r="J151" s="197"/>
      <c r="K151" s="197"/>
      <c r="L151" s="197"/>
      <c r="M151" s="197"/>
      <c r="N151" s="197"/>
      <c r="O151" s="197"/>
      <c r="P151" s="197"/>
      <c r="Q151" s="197"/>
      <c r="R151" s="197"/>
      <c r="S151" s="197"/>
      <c r="T151" s="197"/>
      <c r="U151" s="198"/>
    </row>
    <row r="152" spans="1:21" ht="12" customHeight="1">
      <c r="A152" s="197"/>
      <c r="B152" s="197"/>
      <c r="C152" s="197"/>
      <c r="D152" s="197"/>
      <c r="E152" s="197"/>
      <c r="F152" s="197"/>
      <c r="G152" s="197"/>
      <c r="H152" s="197"/>
      <c r="I152" s="197"/>
      <c r="J152" s="197"/>
      <c r="K152" s="197"/>
      <c r="L152" s="197"/>
      <c r="M152" s="197"/>
      <c r="N152" s="197"/>
      <c r="O152" s="197"/>
      <c r="P152" s="197"/>
      <c r="Q152" s="197"/>
      <c r="R152" s="197"/>
      <c r="S152" s="197"/>
      <c r="T152" s="197"/>
      <c r="U152" s="198"/>
    </row>
    <row r="153" spans="1:21" ht="12" customHeight="1">
      <c r="A153" s="197"/>
      <c r="B153" s="197"/>
      <c r="C153" s="197"/>
      <c r="D153" s="197"/>
      <c r="E153" s="197"/>
      <c r="F153" s="197"/>
      <c r="G153" s="197"/>
      <c r="H153" s="197"/>
      <c r="I153" s="197"/>
      <c r="J153" s="197"/>
      <c r="K153" s="197"/>
      <c r="L153" s="197"/>
      <c r="M153" s="197"/>
      <c r="N153" s="197"/>
      <c r="O153" s="197"/>
      <c r="P153" s="197"/>
      <c r="Q153" s="197"/>
      <c r="R153" s="197"/>
      <c r="S153" s="197"/>
      <c r="T153" s="197"/>
      <c r="U153" s="198"/>
    </row>
    <row r="154" spans="1:21" ht="12" customHeight="1">
      <c r="A154" s="197"/>
      <c r="B154" s="197"/>
      <c r="C154" s="197"/>
      <c r="D154" s="197"/>
      <c r="E154" s="197"/>
      <c r="F154" s="197"/>
      <c r="G154" s="197"/>
      <c r="H154" s="197"/>
      <c r="I154" s="197"/>
      <c r="J154" s="197"/>
      <c r="K154" s="197"/>
      <c r="L154" s="197"/>
      <c r="M154" s="197"/>
      <c r="N154" s="197"/>
      <c r="O154" s="197"/>
      <c r="P154" s="197"/>
      <c r="Q154" s="197"/>
      <c r="R154" s="197"/>
      <c r="S154" s="197"/>
      <c r="T154" s="197"/>
      <c r="U154" s="198"/>
    </row>
    <row r="155" spans="1:21" ht="12" customHeight="1">
      <c r="A155" s="197"/>
      <c r="B155" s="197"/>
      <c r="C155" s="197"/>
      <c r="D155" s="197"/>
      <c r="E155" s="197"/>
      <c r="F155" s="197"/>
      <c r="G155" s="197"/>
      <c r="H155" s="197"/>
      <c r="I155" s="197"/>
      <c r="J155" s="197"/>
      <c r="K155" s="197"/>
      <c r="L155" s="197"/>
      <c r="M155" s="197"/>
      <c r="N155" s="197"/>
      <c r="O155" s="197"/>
      <c r="P155" s="197"/>
      <c r="Q155" s="197"/>
      <c r="R155" s="197"/>
      <c r="S155" s="197"/>
      <c r="T155" s="197"/>
      <c r="U155" s="198"/>
    </row>
    <row r="156" spans="1:21" ht="12" customHeight="1">
      <c r="A156" s="197"/>
      <c r="B156" s="197"/>
      <c r="C156" s="197"/>
      <c r="D156" s="197"/>
      <c r="E156" s="197"/>
      <c r="F156" s="197"/>
      <c r="G156" s="197"/>
      <c r="H156" s="197"/>
      <c r="I156" s="197"/>
      <c r="J156" s="197"/>
      <c r="K156" s="197"/>
      <c r="L156" s="197"/>
      <c r="M156" s="197"/>
      <c r="N156" s="197"/>
      <c r="O156" s="197"/>
      <c r="P156" s="197"/>
      <c r="Q156" s="197"/>
      <c r="R156" s="197"/>
      <c r="S156" s="197"/>
      <c r="T156" s="197"/>
      <c r="U156" s="198"/>
    </row>
    <row r="157" spans="1:21" ht="12" customHeight="1">
      <c r="A157" s="197"/>
      <c r="B157" s="197"/>
      <c r="C157" s="197"/>
      <c r="D157" s="197"/>
      <c r="E157" s="197"/>
      <c r="F157" s="197"/>
      <c r="G157" s="197"/>
      <c r="H157" s="197"/>
      <c r="I157" s="197"/>
      <c r="J157" s="197"/>
      <c r="K157" s="197"/>
      <c r="L157" s="197"/>
      <c r="M157" s="197"/>
      <c r="N157" s="197"/>
      <c r="O157" s="197"/>
      <c r="P157" s="197"/>
      <c r="Q157" s="197"/>
      <c r="R157" s="197"/>
      <c r="S157" s="197"/>
      <c r="T157" s="197"/>
      <c r="U157" s="198"/>
    </row>
    <row r="158" spans="1:21" ht="12" customHeight="1">
      <c r="A158" s="197"/>
      <c r="B158" s="197"/>
      <c r="C158" s="197"/>
      <c r="D158" s="197"/>
      <c r="E158" s="197"/>
      <c r="F158" s="197"/>
      <c r="G158" s="197"/>
      <c r="H158" s="197"/>
      <c r="I158" s="197"/>
      <c r="J158" s="197"/>
      <c r="K158" s="197"/>
      <c r="L158" s="197"/>
      <c r="M158" s="197"/>
      <c r="N158" s="197"/>
      <c r="O158" s="197"/>
      <c r="P158" s="197"/>
      <c r="Q158" s="197"/>
      <c r="R158" s="197"/>
      <c r="S158" s="197"/>
      <c r="T158" s="197"/>
      <c r="U158" s="198"/>
    </row>
    <row r="159" spans="1:21" ht="12" customHeight="1">
      <c r="A159" s="197"/>
      <c r="B159" s="197"/>
      <c r="C159" s="197"/>
      <c r="D159" s="197"/>
      <c r="E159" s="197"/>
      <c r="F159" s="197"/>
      <c r="G159" s="197"/>
      <c r="H159" s="197"/>
      <c r="I159" s="197"/>
      <c r="J159" s="197"/>
      <c r="K159" s="197"/>
      <c r="L159" s="197"/>
      <c r="M159" s="197"/>
      <c r="N159" s="197"/>
      <c r="O159" s="197"/>
      <c r="P159" s="197"/>
      <c r="Q159" s="197"/>
      <c r="R159" s="197"/>
      <c r="S159" s="197"/>
      <c r="T159" s="197"/>
      <c r="U159" s="198"/>
    </row>
    <row r="160" spans="1:21" ht="12" customHeight="1">
      <c r="A160" s="197"/>
      <c r="B160" s="197"/>
      <c r="C160" s="197"/>
      <c r="D160" s="197"/>
      <c r="E160" s="197"/>
      <c r="F160" s="197"/>
      <c r="G160" s="197"/>
      <c r="H160" s="197"/>
      <c r="I160" s="197"/>
      <c r="J160" s="197"/>
      <c r="K160" s="197"/>
      <c r="L160" s="197"/>
      <c r="M160" s="197"/>
      <c r="N160" s="197"/>
      <c r="O160" s="197"/>
      <c r="P160" s="197"/>
      <c r="Q160" s="197"/>
      <c r="R160" s="197"/>
      <c r="S160" s="197"/>
      <c r="T160" s="197"/>
      <c r="U160" s="198"/>
    </row>
    <row r="161" spans="1:21" ht="12" customHeight="1">
      <c r="A161" s="197"/>
      <c r="B161" s="197"/>
      <c r="C161" s="197"/>
      <c r="D161" s="197"/>
      <c r="E161" s="197"/>
      <c r="F161" s="197"/>
      <c r="G161" s="197"/>
      <c r="H161" s="197"/>
      <c r="I161" s="197"/>
      <c r="J161" s="197"/>
      <c r="K161" s="197"/>
      <c r="L161" s="197"/>
      <c r="M161" s="197"/>
      <c r="N161" s="197"/>
      <c r="O161" s="197"/>
      <c r="P161" s="197"/>
      <c r="Q161" s="197"/>
      <c r="R161" s="197"/>
      <c r="S161" s="197"/>
      <c r="T161" s="197"/>
      <c r="U161" s="198"/>
    </row>
    <row r="162" spans="1:21" ht="12" customHeight="1">
      <c r="A162" s="197"/>
      <c r="B162" s="197"/>
      <c r="C162" s="197"/>
      <c r="D162" s="197"/>
      <c r="E162" s="197"/>
      <c r="F162" s="197"/>
      <c r="G162" s="197"/>
      <c r="H162" s="197"/>
      <c r="I162" s="197"/>
      <c r="J162" s="197"/>
      <c r="K162" s="197"/>
      <c r="L162" s="197"/>
      <c r="M162" s="197"/>
      <c r="N162" s="197"/>
      <c r="O162" s="197"/>
      <c r="P162" s="197"/>
      <c r="Q162" s="197"/>
      <c r="R162" s="197"/>
      <c r="S162" s="197"/>
      <c r="T162" s="197"/>
      <c r="U162" s="198"/>
    </row>
    <row r="163" spans="1:21" ht="12" customHeight="1">
      <c r="A163" s="197"/>
      <c r="B163" s="197"/>
      <c r="C163" s="197"/>
      <c r="D163" s="197"/>
      <c r="E163" s="197"/>
      <c r="F163" s="197"/>
      <c r="G163" s="197"/>
      <c r="H163" s="197"/>
      <c r="I163" s="197"/>
      <c r="J163" s="197"/>
      <c r="K163" s="197"/>
      <c r="L163" s="197"/>
      <c r="M163" s="197"/>
      <c r="N163" s="197"/>
      <c r="O163" s="197"/>
      <c r="P163" s="197"/>
      <c r="Q163" s="197"/>
      <c r="R163" s="197"/>
      <c r="S163" s="197"/>
      <c r="T163" s="197"/>
      <c r="U163" s="198"/>
    </row>
    <row r="164" spans="1:21" ht="12" customHeight="1">
      <c r="A164" s="197"/>
      <c r="B164" s="197"/>
      <c r="C164" s="197"/>
      <c r="D164" s="197"/>
      <c r="E164" s="197"/>
      <c r="F164" s="197"/>
      <c r="G164" s="197"/>
      <c r="H164" s="197"/>
      <c r="I164" s="197"/>
      <c r="J164" s="197"/>
      <c r="K164" s="197"/>
      <c r="L164" s="197"/>
      <c r="M164" s="197"/>
      <c r="N164" s="197"/>
      <c r="O164" s="197"/>
      <c r="P164" s="197"/>
      <c r="Q164" s="197"/>
      <c r="R164" s="197"/>
      <c r="S164" s="197"/>
      <c r="T164" s="197"/>
      <c r="U164" s="198"/>
    </row>
    <row r="165" spans="1:21" ht="12" customHeight="1">
      <c r="A165" s="197"/>
      <c r="B165" s="197"/>
      <c r="C165" s="197"/>
      <c r="D165" s="197"/>
      <c r="E165" s="197"/>
      <c r="F165" s="197"/>
      <c r="G165" s="197"/>
      <c r="H165" s="197"/>
      <c r="I165" s="197"/>
      <c r="J165" s="197"/>
      <c r="K165" s="197"/>
      <c r="L165" s="197"/>
      <c r="M165" s="197"/>
      <c r="N165" s="197"/>
      <c r="O165" s="197"/>
      <c r="P165" s="197"/>
      <c r="Q165" s="197"/>
      <c r="R165" s="197"/>
      <c r="S165" s="197"/>
      <c r="T165" s="197"/>
      <c r="U165" s="198"/>
    </row>
    <row r="166" spans="1:21" ht="12" customHeight="1">
      <c r="A166" s="197"/>
      <c r="B166" s="197"/>
      <c r="C166" s="197"/>
      <c r="D166" s="197"/>
      <c r="E166" s="197"/>
      <c r="F166" s="197"/>
      <c r="G166" s="197"/>
      <c r="H166" s="197"/>
      <c r="I166" s="197"/>
      <c r="J166" s="197"/>
      <c r="K166" s="197"/>
      <c r="L166" s="197"/>
      <c r="M166" s="197"/>
      <c r="N166" s="197"/>
      <c r="O166" s="197"/>
      <c r="P166" s="197"/>
      <c r="Q166" s="197"/>
      <c r="R166" s="197"/>
      <c r="S166" s="197"/>
      <c r="T166" s="197"/>
      <c r="U166" s="198"/>
    </row>
    <row r="167" spans="1:21" ht="12" customHeight="1">
      <c r="A167" s="197"/>
      <c r="B167" s="197"/>
      <c r="C167" s="197"/>
      <c r="D167" s="197"/>
      <c r="E167" s="197"/>
      <c r="F167" s="197"/>
      <c r="G167" s="197"/>
      <c r="H167" s="197"/>
      <c r="I167" s="197"/>
      <c r="J167" s="197"/>
      <c r="K167" s="197"/>
      <c r="L167" s="197"/>
      <c r="M167" s="197"/>
      <c r="N167" s="197"/>
      <c r="O167" s="197"/>
      <c r="P167" s="197"/>
      <c r="Q167" s="197"/>
      <c r="R167" s="197"/>
      <c r="S167" s="197"/>
      <c r="T167" s="197"/>
      <c r="U167" s="198"/>
    </row>
    <row r="168" spans="1:21" ht="12" customHeight="1">
      <c r="A168" s="197"/>
      <c r="B168" s="197"/>
      <c r="C168" s="197"/>
      <c r="D168" s="197"/>
      <c r="E168" s="197"/>
      <c r="F168" s="197"/>
      <c r="G168" s="197"/>
      <c r="H168" s="197"/>
      <c r="I168" s="197"/>
      <c r="J168" s="197"/>
      <c r="K168" s="197"/>
      <c r="L168" s="197"/>
      <c r="M168" s="197"/>
      <c r="N168" s="197"/>
      <c r="O168" s="197"/>
      <c r="P168" s="197"/>
      <c r="Q168" s="197"/>
      <c r="R168" s="197"/>
      <c r="S168" s="197"/>
      <c r="T168" s="197"/>
      <c r="U168" s="198"/>
    </row>
    <row r="169" spans="1:21" ht="12" customHeight="1">
      <c r="A169" s="197"/>
      <c r="B169" s="197"/>
      <c r="C169" s="197"/>
      <c r="D169" s="197"/>
      <c r="E169" s="197"/>
      <c r="F169" s="197"/>
      <c r="G169" s="197"/>
      <c r="H169" s="197"/>
      <c r="I169" s="197"/>
      <c r="J169" s="197"/>
      <c r="K169" s="197"/>
      <c r="L169" s="197"/>
      <c r="M169" s="197"/>
      <c r="N169" s="197"/>
      <c r="O169" s="197"/>
      <c r="P169" s="197"/>
      <c r="Q169" s="197"/>
      <c r="R169" s="197"/>
      <c r="S169" s="197"/>
      <c r="T169" s="197"/>
      <c r="U169" s="198"/>
    </row>
    <row r="170" spans="1:21" ht="12" customHeight="1">
      <c r="A170" s="197"/>
      <c r="B170" s="197"/>
      <c r="C170" s="197"/>
      <c r="D170" s="197"/>
      <c r="E170" s="197"/>
      <c r="F170" s="197"/>
      <c r="G170" s="197"/>
      <c r="H170" s="197"/>
      <c r="I170" s="197"/>
      <c r="J170" s="197"/>
      <c r="K170" s="197"/>
      <c r="L170" s="197"/>
      <c r="M170" s="197"/>
      <c r="N170" s="197"/>
      <c r="O170" s="197"/>
      <c r="P170" s="197"/>
      <c r="Q170" s="197"/>
      <c r="R170" s="197"/>
      <c r="S170" s="197"/>
      <c r="T170" s="197"/>
      <c r="U170" s="198"/>
    </row>
    <row r="171" spans="1:21" ht="12" customHeight="1">
      <c r="A171" s="197"/>
      <c r="B171" s="197"/>
      <c r="C171" s="197"/>
      <c r="D171" s="197"/>
      <c r="E171" s="197"/>
      <c r="F171" s="197"/>
      <c r="G171" s="197"/>
      <c r="H171" s="197"/>
      <c r="I171" s="197"/>
      <c r="J171" s="197"/>
      <c r="K171" s="197"/>
      <c r="L171" s="197"/>
      <c r="M171" s="197"/>
      <c r="N171" s="197"/>
      <c r="O171" s="197"/>
      <c r="P171" s="197"/>
      <c r="Q171" s="197"/>
      <c r="R171" s="197"/>
      <c r="S171" s="197"/>
      <c r="T171" s="197"/>
      <c r="U171" s="198"/>
    </row>
    <row r="172" spans="1:21" ht="12" customHeight="1">
      <c r="A172" s="197"/>
      <c r="B172" s="197"/>
      <c r="C172" s="197"/>
      <c r="D172" s="197"/>
      <c r="E172" s="197"/>
      <c r="F172" s="197"/>
      <c r="G172" s="197"/>
      <c r="H172" s="197"/>
      <c r="I172" s="197"/>
      <c r="J172" s="197"/>
      <c r="K172" s="197"/>
      <c r="L172" s="197"/>
      <c r="M172" s="197"/>
      <c r="N172" s="197"/>
      <c r="O172" s="197"/>
      <c r="P172" s="197"/>
      <c r="Q172" s="197"/>
      <c r="R172" s="197"/>
      <c r="S172" s="197"/>
      <c r="T172" s="197"/>
      <c r="U172" s="198"/>
    </row>
    <row r="173" spans="1:21" ht="12" customHeight="1">
      <c r="A173" s="197"/>
      <c r="B173" s="197"/>
      <c r="C173" s="197"/>
      <c r="D173" s="197"/>
      <c r="E173" s="197"/>
      <c r="F173" s="197"/>
      <c r="G173" s="197"/>
      <c r="H173" s="197"/>
      <c r="I173" s="197"/>
      <c r="J173" s="197"/>
      <c r="K173" s="197"/>
      <c r="L173" s="197"/>
      <c r="M173" s="197"/>
      <c r="N173" s="197"/>
      <c r="O173" s="197"/>
      <c r="P173" s="197"/>
      <c r="Q173" s="197"/>
      <c r="R173" s="197"/>
      <c r="S173" s="197"/>
      <c r="T173" s="197"/>
      <c r="U173" s="198"/>
    </row>
    <row r="174" spans="1:21" ht="12" customHeight="1">
      <c r="A174" s="197"/>
      <c r="B174" s="197"/>
      <c r="C174" s="197"/>
      <c r="D174" s="197"/>
      <c r="E174" s="197"/>
      <c r="F174" s="197"/>
      <c r="G174" s="197"/>
      <c r="H174" s="197"/>
      <c r="I174" s="197"/>
      <c r="J174" s="197"/>
      <c r="K174" s="197"/>
      <c r="L174" s="197"/>
      <c r="M174" s="197"/>
      <c r="N174" s="197"/>
      <c r="O174" s="197"/>
      <c r="P174" s="197"/>
      <c r="Q174" s="197"/>
      <c r="R174" s="197"/>
      <c r="S174" s="197"/>
      <c r="T174" s="197"/>
      <c r="U174" s="198"/>
    </row>
    <row r="175" spans="1:21" ht="12" customHeight="1">
      <c r="A175" s="197"/>
      <c r="B175" s="197"/>
      <c r="C175" s="197"/>
      <c r="D175" s="197"/>
      <c r="E175" s="197"/>
      <c r="F175" s="197"/>
      <c r="G175" s="197"/>
      <c r="H175" s="197"/>
      <c r="I175" s="197"/>
      <c r="J175" s="197"/>
      <c r="K175" s="197"/>
      <c r="L175" s="197"/>
      <c r="M175" s="197"/>
      <c r="N175" s="197"/>
      <c r="O175" s="197"/>
      <c r="P175" s="197"/>
      <c r="Q175" s="197"/>
      <c r="R175" s="197"/>
      <c r="S175" s="197"/>
      <c r="T175" s="197"/>
      <c r="U175" s="198"/>
    </row>
    <row r="176" spans="1:21" ht="12" customHeight="1">
      <c r="A176" s="197"/>
      <c r="B176" s="197"/>
      <c r="C176" s="197"/>
      <c r="D176" s="197"/>
      <c r="E176" s="197"/>
      <c r="F176" s="197"/>
      <c r="G176" s="197"/>
      <c r="H176" s="197"/>
      <c r="I176" s="197"/>
      <c r="J176" s="197"/>
      <c r="K176" s="197"/>
      <c r="L176" s="197"/>
      <c r="M176" s="197"/>
      <c r="N176" s="197"/>
      <c r="O176" s="197"/>
      <c r="P176" s="197"/>
      <c r="Q176" s="197"/>
      <c r="R176" s="197"/>
      <c r="S176" s="197"/>
      <c r="T176" s="197"/>
      <c r="U176" s="198"/>
    </row>
    <row r="177" spans="1:21" ht="12" customHeight="1">
      <c r="A177" s="197"/>
      <c r="B177" s="197"/>
      <c r="C177" s="197"/>
      <c r="D177" s="197"/>
      <c r="E177" s="197"/>
      <c r="F177" s="197"/>
      <c r="G177" s="197"/>
      <c r="H177" s="197"/>
      <c r="I177" s="197"/>
      <c r="J177" s="197"/>
      <c r="K177" s="197"/>
      <c r="L177" s="197"/>
      <c r="M177" s="197"/>
      <c r="N177" s="197"/>
      <c r="O177" s="197"/>
      <c r="P177" s="197"/>
      <c r="Q177" s="197"/>
      <c r="R177" s="197"/>
      <c r="S177" s="197"/>
      <c r="T177" s="197"/>
      <c r="U177" s="198"/>
    </row>
    <row r="178" spans="1:21" ht="12" customHeight="1">
      <c r="A178" s="197"/>
      <c r="B178" s="197"/>
      <c r="C178" s="197"/>
      <c r="D178" s="197"/>
      <c r="E178" s="197"/>
      <c r="F178" s="197"/>
      <c r="G178" s="197"/>
      <c r="H178" s="197"/>
      <c r="I178" s="197"/>
      <c r="J178" s="197"/>
      <c r="K178" s="197"/>
      <c r="L178" s="197"/>
      <c r="M178" s="197"/>
      <c r="N178" s="197"/>
      <c r="O178" s="197"/>
      <c r="P178" s="197"/>
      <c r="Q178" s="197"/>
      <c r="R178" s="197"/>
      <c r="S178" s="197"/>
      <c r="T178" s="197"/>
      <c r="U178" s="198"/>
    </row>
    <row r="179" spans="1:21" ht="12" customHeight="1">
      <c r="A179" s="197"/>
      <c r="B179" s="197"/>
      <c r="C179" s="197"/>
      <c r="D179" s="197"/>
      <c r="E179" s="197"/>
      <c r="F179" s="197"/>
      <c r="G179" s="197"/>
      <c r="H179" s="197"/>
      <c r="I179" s="197"/>
      <c r="J179" s="197"/>
      <c r="K179" s="197"/>
      <c r="L179" s="197"/>
      <c r="M179" s="197"/>
      <c r="N179" s="197"/>
      <c r="O179" s="197"/>
      <c r="P179" s="197"/>
      <c r="Q179" s="197"/>
      <c r="R179" s="197"/>
      <c r="S179" s="197"/>
      <c r="T179" s="197"/>
      <c r="U179" s="198"/>
    </row>
    <row r="180" spans="1:21" ht="12" customHeight="1">
      <c r="A180" s="197"/>
      <c r="B180" s="197"/>
      <c r="C180" s="197"/>
      <c r="D180" s="197"/>
      <c r="E180" s="197"/>
      <c r="F180" s="197"/>
      <c r="G180" s="197"/>
      <c r="H180" s="197"/>
      <c r="I180" s="197"/>
      <c r="J180" s="197"/>
      <c r="K180" s="197"/>
      <c r="L180" s="197"/>
      <c r="M180" s="197"/>
      <c r="N180" s="197"/>
      <c r="O180" s="197"/>
      <c r="P180" s="197"/>
      <c r="Q180" s="197"/>
      <c r="R180" s="197"/>
      <c r="S180" s="197"/>
      <c r="T180" s="197"/>
      <c r="U180" s="198"/>
    </row>
    <row r="181" spans="1:21" ht="12" customHeight="1">
      <c r="A181" s="197"/>
      <c r="B181" s="197"/>
      <c r="C181" s="197"/>
      <c r="D181" s="197"/>
      <c r="E181" s="197"/>
      <c r="F181" s="197"/>
      <c r="G181" s="197"/>
      <c r="H181" s="197"/>
      <c r="I181" s="197"/>
      <c r="J181" s="197"/>
      <c r="K181" s="197"/>
      <c r="L181" s="197"/>
      <c r="M181" s="197"/>
      <c r="N181" s="197"/>
      <c r="O181" s="197"/>
      <c r="P181" s="197"/>
      <c r="Q181" s="197"/>
      <c r="R181" s="197"/>
      <c r="S181" s="197"/>
      <c r="T181" s="197"/>
      <c r="U181" s="198"/>
    </row>
    <row r="182" spans="1:21" ht="12" customHeight="1">
      <c r="A182" s="197"/>
      <c r="B182" s="197"/>
      <c r="C182" s="197"/>
      <c r="D182" s="197"/>
      <c r="E182" s="197"/>
      <c r="F182" s="197"/>
      <c r="G182" s="197"/>
      <c r="H182" s="197"/>
      <c r="I182" s="197"/>
      <c r="J182" s="197"/>
      <c r="K182" s="197"/>
      <c r="L182" s="197"/>
      <c r="M182" s="197"/>
      <c r="N182" s="197"/>
      <c r="O182" s="197"/>
      <c r="P182" s="197"/>
      <c r="Q182" s="197"/>
      <c r="R182" s="197"/>
      <c r="S182" s="197"/>
      <c r="T182" s="197"/>
      <c r="U182" s="198"/>
    </row>
    <row r="183" spans="1:21" ht="12" customHeight="1">
      <c r="A183" s="197"/>
      <c r="B183" s="197"/>
      <c r="C183" s="197"/>
      <c r="D183" s="197"/>
      <c r="E183" s="197"/>
      <c r="F183" s="197"/>
      <c r="G183" s="197"/>
      <c r="H183" s="197"/>
      <c r="I183" s="197"/>
      <c r="J183" s="197"/>
      <c r="K183" s="197"/>
      <c r="L183" s="197"/>
      <c r="M183" s="197"/>
      <c r="N183" s="197"/>
      <c r="O183" s="197"/>
      <c r="P183" s="197"/>
      <c r="Q183" s="197"/>
      <c r="R183" s="197"/>
      <c r="S183" s="197"/>
      <c r="T183" s="197"/>
      <c r="U183" s="198"/>
    </row>
    <row r="184" spans="1:21" ht="12" customHeight="1">
      <c r="A184" s="197"/>
      <c r="B184" s="197"/>
      <c r="C184" s="197"/>
      <c r="D184" s="197"/>
      <c r="E184" s="197"/>
      <c r="F184" s="197"/>
      <c r="G184" s="197"/>
      <c r="H184" s="197"/>
      <c r="I184" s="197"/>
      <c r="J184" s="197"/>
      <c r="K184" s="197"/>
      <c r="L184" s="197"/>
      <c r="M184" s="197"/>
      <c r="N184" s="197"/>
      <c r="O184" s="197"/>
      <c r="P184" s="197"/>
      <c r="Q184" s="197"/>
      <c r="R184" s="197"/>
      <c r="S184" s="197"/>
      <c r="T184" s="197"/>
      <c r="U184" s="198"/>
    </row>
    <row r="185" spans="1:21" ht="12" customHeight="1">
      <c r="A185" s="197"/>
      <c r="B185" s="197"/>
      <c r="C185" s="197"/>
      <c r="D185" s="197"/>
      <c r="E185" s="197"/>
      <c r="F185" s="197"/>
      <c r="G185" s="197"/>
      <c r="H185" s="197"/>
      <c r="I185" s="197"/>
      <c r="J185" s="197"/>
      <c r="K185" s="197"/>
      <c r="L185" s="197"/>
      <c r="M185" s="197"/>
      <c r="N185" s="197"/>
      <c r="O185" s="197"/>
      <c r="P185" s="197"/>
      <c r="Q185" s="197"/>
      <c r="R185" s="197"/>
      <c r="S185" s="197"/>
      <c r="T185" s="197"/>
      <c r="U185" s="198"/>
    </row>
    <row r="186" spans="1:21" ht="12" customHeight="1">
      <c r="A186" s="197"/>
      <c r="B186" s="197"/>
      <c r="C186" s="197"/>
      <c r="D186" s="197"/>
      <c r="E186" s="197"/>
      <c r="F186" s="197"/>
      <c r="G186" s="197"/>
      <c r="H186" s="197"/>
      <c r="I186" s="197"/>
      <c r="J186" s="197"/>
      <c r="K186" s="197"/>
      <c r="L186" s="197"/>
      <c r="M186" s="197"/>
      <c r="N186" s="197"/>
      <c r="O186" s="197"/>
      <c r="P186" s="197"/>
      <c r="Q186" s="197"/>
      <c r="R186" s="197"/>
      <c r="S186" s="197"/>
      <c r="T186" s="197"/>
      <c r="U186" s="198"/>
    </row>
    <row r="187" spans="1:21" ht="12" customHeight="1">
      <c r="A187" s="197"/>
      <c r="B187" s="197"/>
      <c r="C187" s="197"/>
      <c r="D187" s="197"/>
      <c r="E187" s="197"/>
      <c r="F187" s="197"/>
      <c r="G187" s="197"/>
      <c r="H187" s="197"/>
      <c r="I187" s="197"/>
      <c r="J187" s="197"/>
      <c r="K187" s="197"/>
      <c r="L187" s="197"/>
      <c r="M187" s="197"/>
      <c r="N187" s="197"/>
      <c r="O187" s="197"/>
      <c r="P187" s="197"/>
      <c r="Q187" s="197"/>
      <c r="R187" s="197"/>
      <c r="S187" s="197"/>
      <c r="T187" s="197"/>
      <c r="U187" s="198"/>
    </row>
    <row r="188" spans="1:21" ht="12" customHeight="1">
      <c r="A188" s="197"/>
      <c r="B188" s="197"/>
      <c r="C188" s="197"/>
      <c r="D188" s="197"/>
      <c r="E188" s="197"/>
      <c r="F188" s="197"/>
      <c r="G188" s="197"/>
      <c r="H188" s="197"/>
      <c r="I188" s="197"/>
      <c r="J188" s="197"/>
      <c r="K188" s="197"/>
      <c r="L188" s="197"/>
      <c r="M188" s="197"/>
      <c r="N188" s="197"/>
      <c r="O188" s="197"/>
      <c r="P188" s="197"/>
      <c r="Q188" s="197"/>
      <c r="R188" s="197"/>
      <c r="S188" s="197"/>
      <c r="T188" s="197"/>
      <c r="U188" s="198"/>
    </row>
    <row r="189" spans="1:21" ht="12" customHeight="1">
      <c r="A189" s="197"/>
      <c r="B189" s="197"/>
      <c r="C189" s="197"/>
      <c r="D189" s="197"/>
      <c r="E189" s="197"/>
      <c r="F189" s="197"/>
      <c r="G189" s="197"/>
      <c r="H189" s="197"/>
      <c r="I189" s="197"/>
      <c r="J189" s="197"/>
      <c r="K189" s="197"/>
      <c r="L189" s="197"/>
      <c r="M189" s="197"/>
      <c r="N189" s="197"/>
      <c r="O189" s="197"/>
      <c r="P189" s="197"/>
      <c r="Q189" s="197"/>
      <c r="R189" s="197"/>
      <c r="S189" s="197"/>
      <c r="T189" s="197"/>
      <c r="U189" s="198"/>
    </row>
    <row r="190" spans="1:21" ht="12" customHeight="1">
      <c r="A190" s="197"/>
      <c r="B190" s="197"/>
      <c r="C190" s="197"/>
      <c r="D190" s="197"/>
      <c r="E190" s="197"/>
      <c r="F190" s="197"/>
      <c r="G190" s="197"/>
      <c r="H190" s="197"/>
      <c r="I190" s="197"/>
      <c r="J190" s="197"/>
      <c r="K190" s="197"/>
      <c r="L190" s="197"/>
      <c r="M190" s="197"/>
      <c r="N190" s="197"/>
      <c r="O190" s="197"/>
      <c r="P190" s="197"/>
      <c r="Q190" s="197"/>
      <c r="R190" s="197"/>
      <c r="S190" s="197"/>
      <c r="T190" s="197"/>
      <c r="U190" s="198"/>
    </row>
    <row r="191" spans="1:21" ht="12" customHeight="1">
      <c r="A191" s="197"/>
      <c r="B191" s="197"/>
      <c r="C191" s="197"/>
      <c r="D191" s="197"/>
      <c r="E191" s="197"/>
      <c r="F191" s="197"/>
      <c r="G191" s="197"/>
      <c r="H191" s="197"/>
      <c r="I191" s="197"/>
      <c r="J191" s="197"/>
      <c r="K191" s="197"/>
      <c r="L191" s="197"/>
      <c r="M191" s="197"/>
      <c r="N191" s="197"/>
      <c r="O191" s="197"/>
      <c r="P191" s="197"/>
      <c r="Q191" s="197"/>
      <c r="R191" s="197"/>
      <c r="S191" s="197"/>
      <c r="T191" s="197"/>
      <c r="U191" s="198"/>
    </row>
    <row r="192" spans="1:21" ht="12" customHeight="1">
      <c r="A192" s="197"/>
      <c r="B192" s="197"/>
      <c r="C192" s="197"/>
      <c r="D192" s="197"/>
      <c r="E192" s="197"/>
      <c r="F192" s="197"/>
      <c r="G192" s="197"/>
      <c r="H192" s="197"/>
      <c r="I192" s="197"/>
      <c r="J192" s="197"/>
      <c r="K192" s="197"/>
      <c r="L192" s="197"/>
      <c r="M192" s="197"/>
      <c r="N192" s="197"/>
      <c r="O192" s="197"/>
      <c r="P192" s="197"/>
      <c r="Q192" s="197"/>
      <c r="R192" s="197"/>
      <c r="S192" s="197"/>
      <c r="T192" s="197"/>
      <c r="U192" s="198"/>
    </row>
    <row r="193" spans="1:21" ht="12" customHeight="1">
      <c r="A193" s="197"/>
      <c r="B193" s="197"/>
      <c r="C193" s="197"/>
      <c r="D193" s="197"/>
      <c r="E193" s="197"/>
      <c r="F193" s="197"/>
      <c r="G193" s="197"/>
      <c r="H193" s="197"/>
      <c r="I193" s="197"/>
      <c r="J193" s="197"/>
      <c r="K193" s="197"/>
      <c r="L193" s="197"/>
      <c r="M193" s="197"/>
      <c r="N193" s="197"/>
      <c r="O193" s="197"/>
      <c r="P193" s="197"/>
      <c r="Q193" s="197"/>
      <c r="R193" s="197"/>
      <c r="S193" s="197"/>
      <c r="T193" s="197"/>
      <c r="U193" s="198"/>
    </row>
    <row r="194" spans="1:21" ht="12" customHeight="1">
      <c r="A194" s="197"/>
      <c r="B194" s="197"/>
      <c r="C194" s="197"/>
      <c r="D194" s="197"/>
      <c r="E194" s="197"/>
      <c r="F194" s="197"/>
      <c r="G194" s="197"/>
      <c r="H194" s="197"/>
      <c r="I194" s="197"/>
      <c r="J194" s="197"/>
      <c r="K194" s="197"/>
      <c r="L194" s="197"/>
      <c r="M194" s="197"/>
      <c r="N194" s="197"/>
      <c r="O194" s="197"/>
      <c r="P194" s="197"/>
      <c r="Q194" s="197"/>
      <c r="R194" s="197"/>
      <c r="S194" s="197"/>
      <c r="T194" s="197"/>
      <c r="U194" s="198"/>
    </row>
    <row r="195" spans="1:21" ht="12" customHeight="1">
      <c r="A195" s="197"/>
      <c r="B195" s="197"/>
      <c r="C195" s="197"/>
      <c r="D195" s="197"/>
      <c r="E195" s="197"/>
      <c r="F195" s="197"/>
      <c r="G195" s="197"/>
      <c r="H195" s="197"/>
      <c r="I195" s="197"/>
      <c r="J195" s="197"/>
      <c r="K195" s="197"/>
      <c r="L195" s="197"/>
      <c r="M195" s="197"/>
      <c r="N195" s="197"/>
      <c r="O195" s="197"/>
      <c r="P195" s="197"/>
      <c r="Q195" s="197"/>
      <c r="R195" s="197"/>
      <c r="S195" s="197"/>
      <c r="T195" s="197"/>
      <c r="U195" s="198"/>
    </row>
    <row r="196" spans="1:21" ht="12" customHeight="1">
      <c r="A196" s="197"/>
      <c r="B196" s="197"/>
      <c r="C196" s="197"/>
      <c r="D196" s="197"/>
      <c r="E196" s="197"/>
      <c r="F196" s="197"/>
      <c r="G196" s="197"/>
      <c r="H196" s="197"/>
      <c r="I196" s="197"/>
      <c r="J196" s="197"/>
      <c r="K196" s="197"/>
      <c r="L196" s="197"/>
      <c r="M196" s="197"/>
      <c r="N196" s="197"/>
      <c r="O196" s="197"/>
      <c r="P196" s="197"/>
      <c r="Q196" s="197"/>
      <c r="R196" s="197"/>
      <c r="S196" s="197"/>
      <c r="T196" s="197"/>
      <c r="U196" s="198"/>
    </row>
    <row r="197" spans="1:21" ht="12" customHeight="1">
      <c r="A197" s="197"/>
      <c r="B197" s="197"/>
      <c r="C197" s="197"/>
      <c r="D197" s="197"/>
      <c r="E197" s="197"/>
      <c r="F197" s="197"/>
      <c r="G197" s="197"/>
      <c r="H197" s="197"/>
      <c r="I197" s="197"/>
      <c r="J197" s="197"/>
      <c r="K197" s="197"/>
      <c r="L197" s="197"/>
      <c r="M197" s="197"/>
      <c r="N197" s="197"/>
      <c r="O197" s="197"/>
      <c r="P197" s="197"/>
      <c r="Q197" s="197"/>
      <c r="R197" s="197"/>
      <c r="S197" s="197"/>
      <c r="T197" s="197"/>
      <c r="U197" s="198"/>
    </row>
    <row r="198" spans="1:21" ht="12" customHeight="1">
      <c r="A198" s="197"/>
      <c r="B198" s="197"/>
      <c r="C198" s="197"/>
      <c r="D198" s="197"/>
      <c r="E198" s="197"/>
      <c r="F198" s="197"/>
      <c r="G198" s="197"/>
      <c r="H198" s="197"/>
      <c r="I198" s="197"/>
      <c r="J198" s="197"/>
      <c r="K198" s="197"/>
      <c r="L198" s="197"/>
      <c r="M198" s="197"/>
      <c r="N198" s="197"/>
      <c r="O198" s="197"/>
      <c r="P198" s="197"/>
      <c r="Q198" s="197"/>
      <c r="R198" s="197"/>
      <c r="S198" s="197"/>
      <c r="T198" s="197"/>
      <c r="U198" s="198"/>
    </row>
    <row r="199" spans="1:21" ht="12" customHeight="1">
      <c r="A199" s="197"/>
      <c r="B199" s="197"/>
      <c r="C199" s="197"/>
      <c r="D199" s="197"/>
      <c r="E199" s="197"/>
      <c r="F199" s="197"/>
      <c r="G199" s="197"/>
      <c r="H199" s="197"/>
      <c r="I199" s="197"/>
      <c r="J199" s="197"/>
      <c r="K199" s="197"/>
      <c r="L199" s="197"/>
      <c r="M199" s="197"/>
      <c r="N199" s="197"/>
      <c r="O199" s="197"/>
      <c r="P199" s="197"/>
      <c r="Q199" s="197"/>
      <c r="R199" s="197"/>
      <c r="S199" s="197"/>
      <c r="T199" s="197"/>
      <c r="U199" s="198"/>
    </row>
    <row r="200" spans="1:21" ht="12"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8"/>
    </row>
    <row r="201" spans="1:21" ht="12" customHeight="1">
      <c r="A201" s="197"/>
      <c r="B201" s="197"/>
      <c r="C201" s="197"/>
      <c r="D201" s="197"/>
      <c r="E201" s="197"/>
      <c r="F201" s="197"/>
      <c r="G201" s="197"/>
      <c r="H201" s="197"/>
      <c r="I201" s="197"/>
      <c r="J201" s="197"/>
      <c r="K201" s="197"/>
      <c r="L201" s="197"/>
      <c r="M201" s="197"/>
      <c r="N201" s="197"/>
      <c r="O201" s="197"/>
      <c r="P201" s="197"/>
      <c r="Q201" s="197"/>
      <c r="R201" s="197"/>
      <c r="S201" s="197"/>
      <c r="T201" s="197"/>
      <c r="U201" s="198"/>
    </row>
    <row r="202" spans="1:21" ht="12" customHeight="1">
      <c r="A202" s="197"/>
      <c r="B202" s="197"/>
      <c r="C202" s="197"/>
      <c r="D202" s="197"/>
      <c r="E202" s="197"/>
      <c r="F202" s="197"/>
      <c r="G202" s="197"/>
      <c r="H202" s="197"/>
      <c r="I202" s="197"/>
      <c r="J202" s="197"/>
      <c r="K202" s="197"/>
      <c r="L202" s="197"/>
      <c r="M202" s="197"/>
      <c r="N202" s="197"/>
      <c r="O202" s="197"/>
      <c r="P202" s="197"/>
      <c r="Q202" s="197"/>
      <c r="R202" s="197"/>
      <c r="S202" s="197"/>
      <c r="T202" s="197"/>
      <c r="U202" s="198"/>
    </row>
    <row r="203" spans="1:21" ht="12" customHeight="1">
      <c r="A203" s="197"/>
      <c r="B203" s="197"/>
      <c r="C203" s="197"/>
      <c r="D203" s="197"/>
      <c r="E203" s="197"/>
      <c r="F203" s="197"/>
      <c r="G203" s="197"/>
      <c r="H203" s="197"/>
      <c r="I203" s="197"/>
      <c r="J203" s="197"/>
      <c r="K203" s="197"/>
      <c r="L203" s="197"/>
      <c r="M203" s="197"/>
      <c r="N203" s="197"/>
      <c r="O203" s="197"/>
      <c r="P203" s="197"/>
      <c r="Q203" s="197"/>
      <c r="R203" s="197"/>
      <c r="S203" s="197"/>
      <c r="T203" s="197"/>
      <c r="U203" s="198"/>
    </row>
    <row r="204" spans="1:21" ht="12" customHeight="1">
      <c r="A204" s="197"/>
      <c r="B204" s="197"/>
      <c r="C204" s="197"/>
      <c r="D204" s="197"/>
      <c r="E204" s="197"/>
      <c r="F204" s="197"/>
      <c r="G204" s="197"/>
      <c r="H204" s="197"/>
      <c r="I204" s="197"/>
      <c r="J204" s="197"/>
      <c r="K204" s="197"/>
      <c r="L204" s="197"/>
      <c r="M204" s="197"/>
      <c r="N204" s="197"/>
      <c r="O204" s="197"/>
      <c r="P204" s="197"/>
      <c r="Q204" s="197"/>
      <c r="R204" s="197"/>
      <c r="S204" s="197"/>
      <c r="T204" s="197"/>
      <c r="U204" s="198"/>
    </row>
    <row r="205" spans="1:21" ht="12" customHeight="1">
      <c r="A205" s="197"/>
      <c r="B205" s="197"/>
      <c r="C205" s="197"/>
      <c r="D205" s="197"/>
      <c r="E205" s="197"/>
      <c r="F205" s="197"/>
      <c r="G205" s="197"/>
      <c r="H205" s="197"/>
      <c r="I205" s="197"/>
      <c r="J205" s="197"/>
      <c r="K205" s="197"/>
      <c r="L205" s="197"/>
      <c r="M205" s="197"/>
      <c r="N205" s="197"/>
      <c r="O205" s="197"/>
      <c r="P205" s="197"/>
      <c r="Q205" s="197"/>
      <c r="R205" s="197"/>
      <c r="S205" s="197"/>
      <c r="T205" s="197"/>
      <c r="U205" s="198"/>
    </row>
    <row r="206" spans="1:21" ht="12" customHeight="1">
      <c r="A206" s="197"/>
      <c r="B206" s="197"/>
      <c r="C206" s="197"/>
      <c r="D206" s="197"/>
      <c r="E206" s="197"/>
      <c r="F206" s="197"/>
      <c r="G206" s="197"/>
      <c r="H206" s="197"/>
      <c r="I206" s="197"/>
      <c r="J206" s="197"/>
      <c r="K206" s="197"/>
      <c r="L206" s="197"/>
      <c r="M206" s="197"/>
      <c r="N206" s="197"/>
      <c r="O206" s="197"/>
      <c r="P206" s="197"/>
      <c r="Q206" s="197"/>
      <c r="R206" s="197"/>
      <c r="S206" s="197"/>
      <c r="T206" s="197"/>
      <c r="U206" s="198"/>
    </row>
    <row r="207" spans="1:21" ht="12" customHeight="1">
      <c r="A207" s="197"/>
      <c r="B207" s="197"/>
      <c r="C207" s="197"/>
      <c r="D207" s="197"/>
      <c r="E207" s="197"/>
      <c r="F207" s="197"/>
      <c r="G207" s="197"/>
      <c r="H207" s="197"/>
      <c r="I207" s="197"/>
      <c r="J207" s="197"/>
      <c r="K207" s="197"/>
      <c r="L207" s="197"/>
      <c r="M207" s="197"/>
      <c r="N207" s="197"/>
      <c r="O207" s="197"/>
      <c r="P207" s="197"/>
      <c r="Q207" s="197"/>
      <c r="R207" s="197"/>
      <c r="S207" s="197"/>
      <c r="T207" s="197"/>
      <c r="U207" s="198"/>
    </row>
    <row r="208" spans="1:21" ht="12" customHeight="1">
      <c r="A208" s="197"/>
      <c r="B208" s="197"/>
      <c r="C208" s="197"/>
      <c r="D208" s="197"/>
      <c r="E208" s="197"/>
      <c r="F208" s="197"/>
      <c r="G208" s="197"/>
      <c r="H208" s="197"/>
      <c r="I208" s="197"/>
      <c r="J208" s="197"/>
      <c r="K208" s="197"/>
      <c r="L208" s="197"/>
      <c r="M208" s="197"/>
      <c r="N208" s="197"/>
      <c r="O208" s="197"/>
      <c r="P208" s="197"/>
      <c r="Q208" s="197"/>
      <c r="R208" s="197"/>
      <c r="S208" s="197"/>
      <c r="T208" s="197"/>
      <c r="U208" s="198"/>
    </row>
    <row r="209" spans="1:21" ht="12" customHeight="1">
      <c r="A209" s="197"/>
      <c r="B209" s="197"/>
      <c r="C209" s="197"/>
      <c r="D209" s="197"/>
      <c r="E209" s="197"/>
      <c r="F209" s="197"/>
      <c r="G209" s="197"/>
      <c r="H209" s="197"/>
      <c r="I209" s="197"/>
      <c r="J209" s="197"/>
      <c r="K209" s="197"/>
      <c r="L209" s="197"/>
      <c r="M209" s="197"/>
      <c r="N209" s="197"/>
      <c r="O209" s="197"/>
      <c r="P209" s="197"/>
      <c r="Q209" s="197"/>
      <c r="R209" s="197"/>
      <c r="S209" s="197"/>
      <c r="T209" s="197"/>
      <c r="U209" s="198"/>
    </row>
    <row r="210" spans="1:21" ht="12" customHeight="1">
      <c r="A210" s="197"/>
      <c r="B210" s="197"/>
      <c r="C210" s="197"/>
      <c r="D210" s="197"/>
      <c r="E210" s="197"/>
      <c r="F210" s="197"/>
      <c r="G210" s="197"/>
      <c r="H210" s="197"/>
      <c r="I210" s="197"/>
      <c r="J210" s="197"/>
      <c r="K210" s="197"/>
      <c r="L210" s="197"/>
      <c r="M210" s="197"/>
      <c r="N210" s="197"/>
      <c r="O210" s="197"/>
      <c r="P210" s="197"/>
      <c r="Q210" s="197"/>
      <c r="R210" s="197"/>
      <c r="S210" s="197"/>
      <c r="T210" s="197"/>
      <c r="U210" s="198"/>
    </row>
    <row r="211" spans="1:21" ht="12" customHeight="1">
      <c r="A211" s="197"/>
      <c r="B211" s="197"/>
      <c r="C211" s="197"/>
      <c r="D211" s="197"/>
      <c r="E211" s="197"/>
      <c r="F211" s="197"/>
      <c r="G211" s="197"/>
      <c r="H211" s="197"/>
      <c r="I211" s="197"/>
      <c r="J211" s="197"/>
      <c r="K211" s="197"/>
      <c r="L211" s="197"/>
      <c r="M211" s="197"/>
      <c r="N211" s="197"/>
      <c r="O211" s="197"/>
      <c r="P211" s="197"/>
      <c r="Q211" s="197"/>
      <c r="R211" s="197"/>
      <c r="S211" s="197"/>
      <c r="T211" s="197"/>
      <c r="U211" s="198"/>
    </row>
    <row r="212" spans="1:21" ht="12" customHeight="1">
      <c r="A212" s="197"/>
      <c r="B212" s="197"/>
      <c r="C212" s="197"/>
      <c r="D212" s="197"/>
      <c r="E212" s="197"/>
      <c r="F212" s="197"/>
      <c r="G212" s="197"/>
      <c r="H212" s="197"/>
      <c r="I212" s="197"/>
      <c r="J212" s="197"/>
      <c r="K212" s="197"/>
      <c r="L212" s="197"/>
      <c r="M212" s="197"/>
      <c r="N212" s="197"/>
      <c r="O212" s="197"/>
      <c r="P212" s="197"/>
      <c r="Q212" s="197"/>
      <c r="R212" s="197"/>
      <c r="S212" s="197"/>
      <c r="T212" s="197"/>
      <c r="U212" s="198"/>
    </row>
    <row r="213" spans="1:21" ht="12" customHeight="1">
      <c r="A213" s="197"/>
      <c r="B213" s="197"/>
      <c r="C213" s="197"/>
      <c r="D213" s="197"/>
      <c r="E213" s="197"/>
      <c r="F213" s="197"/>
      <c r="G213" s="197"/>
      <c r="H213" s="197"/>
      <c r="I213" s="197"/>
      <c r="J213" s="197"/>
      <c r="K213" s="197"/>
      <c r="L213" s="197"/>
      <c r="M213" s="197"/>
      <c r="N213" s="197"/>
      <c r="O213" s="197"/>
      <c r="P213" s="197"/>
      <c r="Q213" s="197"/>
      <c r="R213" s="197"/>
      <c r="S213" s="197"/>
      <c r="T213" s="197"/>
      <c r="U213" s="198"/>
    </row>
    <row r="214" spans="1:21" ht="15.75" customHeight="1">
      <c r="A214" s="198"/>
      <c r="B214" s="198"/>
      <c r="C214" s="198"/>
      <c r="D214" s="198"/>
      <c r="E214" s="198"/>
      <c r="F214" s="198"/>
      <c r="G214" s="198"/>
      <c r="H214" s="198"/>
      <c r="I214" s="198"/>
      <c r="J214" s="198"/>
      <c r="K214" s="198"/>
      <c r="L214" s="198"/>
      <c r="M214" s="198"/>
      <c r="N214" s="198"/>
      <c r="O214" s="198"/>
      <c r="P214" s="198"/>
      <c r="Q214" s="198"/>
      <c r="R214" s="198"/>
      <c r="S214" s="198"/>
      <c r="T214" s="198"/>
      <c r="U214" s="198"/>
    </row>
    <row r="215" spans="1:21" ht="15.75" customHeight="1">
      <c r="A215" s="198"/>
      <c r="B215" s="198"/>
      <c r="C215" s="198"/>
      <c r="D215" s="198"/>
      <c r="E215" s="198"/>
      <c r="F215" s="198"/>
      <c r="G215" s="198"/>
      <c r="H215" s="198"/>
      <c r="I215" s="198"/>
      <c r="J215" s="198"/>
      <c r="K215" s="198"/>
      <c r="L215" s="198"/>
      <c r="M215" s="198"/>
      <c r="N215" s="198"/>
      <c r="O215" s="198"/>
      <c r="P215" s="198"/>
      <c r="Q215" s="198"/>
      <c r="R215" s="198"/>
      <c r="S215" s="198"/>
      <c r="T215" s="198"/>
      <c r="U215" s="198"/>
    </row>
    <row r="216" spans="1:21" ht="15.75" customHeight="1">
      <c r="A216" s="198"/>
      <c r="B216" s="198"/>
      <c r="C216" s="198"/>
      <c r="D216" s="198"/>
      <c r="E216" s="198"/>
      <c r="F216" s="198"/>
      <c r="G216" s="198"/>
      <c r="H216" s="198"/>
      <c r="I216" s="198"/>
      <c r="J216" s="198"/>
      <c r="K216" s="198"/>
      <c r="L216" s="198"/>
      <c r="M216" s="198"/>
      <c r="N216" s="198"/>
      <c r="O216" s="198"/>
      <c r="P216" s="198"/>
      <c r="Q216" s="198"/>
      <c r="R216" s="198"/>
      <c r="S216" s="198"/>
      <c r="T216" s="198"/>
      <c r="U216" s="198"/>
    </row>
    <row r="217" spans="1:21" ht="15.75" customHeight="1">
      <c r="A217" s="198"/>
      <c r="B217" s="198"/>
      <c r="C217" s="198"/>
      <c r="D217" s="198"/>
      <c r="E217" s="198"/>
      <c r="F217" s="198"/>
      <c r="G217" s="198"/>
      <c r="H217" s="198"/>
      <c r="I217" s="198"/>
      <c r="J217" s="198"/>
      <c r="K217" s="198"/>
      <c r="L217" s="198"/>
      <c r="M217" s="198"/>
      <c r="N217" s="198"/>
      <c r="O217" s="198"/>
      <c r="P217" s="198"/>
      <c r="Q217" s="198"/>
      <c r="R217" s="198"/>
      <c r="S217" s="198"/>
      <c r="T217" s="198"/>
      <c r="U217" s="198"/>
    </row>
    <row r="218" spans="1:21" ht="15.75" customHeight="1">
      <c r="A218" s="198"/>
      <c r="B218" s="198"/>
      <c r="C218" s="198"/>
      <c r="D218" s="198"/>
      <c r="E218" s="198"/>
      <c r="F218" s="198"/>
      <c r="G218" s="198"/>
      <c r="H218" s="198"/>
      <c r="I218" s="198"/>
      <c r="J218" s="198"/>
      <c r="K218" s="198"/>
      <c r="L218" s="198"/>
      <c r="M218" s="198"/>
      <c r="N218" s="198"/>
      <c r="O218" s="198"/>
      <c r="P218" s="198"/>
      <c r="Q218" s="198"/>
      <c r="R218" s="198"/>
      <c r="S218" s="198"/>
      <c r="T218" s="198"/>
      <c r="U218" s="198"/>
    </row>
    <row r="219" spans="1:21" ht="15.75" customHeight="1">
      <c r="A219" s="198"/>
      <c r="B219" s="198"/>
      <c r="C219" s="198"/>
      <c r="D219" s="198"/>
      <c r="E219" s="198"/>
      <c r="F219" s="198"/>
      <c r="G219" s="198"/>
      <c r="H219" s="198"/>
      <c r="I219" s="198"/>
      <c r="J219" s="198"/>
      <c r="K219" s="198"/>
      <c r="L219" s="198"/>
      <c r="M219" s="198"/>
      <c r="N219" s="198"/>
      <c r="O219" s="198"/>
      <c r="P219" s="198"/>
      <c r="Q219" s="198"/>
      <c r="R219" s="198"/>
      <c r="S219" s="198"/>
      <c r="T219" s="198"/>
      <c r="U219" s="198"/>
    </row>
    <row r="220" spans="1:21" ht="15.75" customHeight="1">
      <c r="A220" s="198"/>
      <c r="B220" s="198"/>
      <c r="C220" s="198"/>
      <c r="D220" s="198"/>
      <c r="E220" s="198"/>
      <c r="F220" s="198"/>
      <c r="G220" s="198"/>
      <c r="H220" s="198"/>
      <c r="I220" s="198"/>
      <c r="J220" s="198"/>
      <c r="K220" s="198"/>
      <c r="L220" s="198"/>
      <c r="M220" s="198"/>
      <c r="N220" s="198"/>
      <c r="O220" s="198"/>
      <c r="P220" s="198"/>
      <c r="Q220" s="198"/>
      <c r="R220" s="198"/>
      <c r="S220" s="198"/>
      <c r="T220" s="198"/>
      <c r="U220" s="198"/>
    </row>
    <row r="221" spans="1:21" ht="15.75" customHeight="1"/>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N2:N3"/>
    <mergeCell ref="N4:N5"/>
    <mergeCell ref="A1:M1"/>
    <mergeCell ref="H2:L2"/>
    <mergeCell ref="M2:M5"/>
    <mergeCell ref="H3:K3"/>
    <mergeCell ref="L3:L4"/>
    <mergeCell ref="H4:I4"/>
    <mergeCell ref="J4:K4"/>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4.42578125" defaultRowHeight="15" customHeight="1"/>
  <cols>
    <col min="1" max="1" width="41" customWidth="1"/>
    <col min="2" max="3" width="67" customWidth="1"/>
    <col min="4" max="4" width="21.28515625" customWidth="1"/>
    <col min="5" max="5" width="26.140625" customWidth="1"/>
    <col min="6" max="6" width="14.7109375" customWidth="1"/>
    <col min="7" max="7" width="25.140625" customWidth="1"/>
    <col min="8" max="8" width="25.85546875" customWidth="1"/>
    <col min="9" max="14" width="24.85546875" customWidth="1"/>
    <col min="15" max="15" width="42.85546875" customWidth="1"/>
    <col min="16" max="24" width="67" customWidth="1"/>
    <col min="25" max="25" width="14.42578125" customWidth="1"/>
  </cols>
  <sheetData>
    <row r="1" spans="1:26" ht="12" customHeight="1">
      <c r="A1" s="219"/>
      <c r="B1" s="219"/>
      <c r="C1" s="219"/>
      <c r="D1" s="219"/>
      <c r="E1" s="219"/>
      <c r="F1" s="219"/>
      <c r="G1" s="219"/>
      <c r="H1" s="219"/>
      <c r="I1" s="219"/>
      <c r="J1" s="219"/>
      <c r="K1" s="219"/>
      <c r="L1" s="219"/>
      <c r="M1" s="219"/>
      <c r="N1" s="219"/>
      <c r="O1" s="219"/>
      <c r="P1" s="219"/>
      <c r="Q1" s="219"/>
      <c r="R1" s="219"/>
      <c r="S1" s="219"/>
      <c r="T1" s="219"/>
      <c r="U1" s="219"/>
      <c r="V1" s="219"/>
      <c r="W1" s="219"/>
      <c r="X1" s="219"/>
      <c r="Y1" s="8"/>
    </row>
    <row r="2" spans="1:26" ht="12" customHeight="1">
      <c r="A2" s="219"/>
      <c r="B2" s="219"/>
      <c r="C2" s="219"/>
      <c r="D2" s="219"/>
      <c r="E2" s="219"/>
      <c r="F2" s="219"/>
      <c r="G2" s="219"/>
      <c r="H2" s="219"/>
      <c r="I2" s="219"/>
      <c r="J2" s="219"/>
      <c r="K2" s="220"/>
      <c r="L2" s="219"/>
      <c r="M2" s="219"/>
      <c r="N2" s="219"/>
      <c r="O2" s="219"/>
      <c r="P2" s="219"/>
      <c r="Q2" s="219"/>
      <c r="R2" s="219"/>
      <c r="S2" s="219"/>
      <c r="T2" s="219"/>
      <c r="U2" s="219"/>
      <c r="V2" s="219"/>
      <c r="W2" s="219"/>
      <c r="X2" s="219"/>
      <c r="Y2" s="8"/>
    </row>
    <row r="3" spans="1:26" ht="12" customHeight="1">
      <c r="A3" s="219"/>
      <c r="B3" s="219"/>
      <c r="C3" s="219"/>
      <c r="D3" s="219"/>
      <c r="E3" s="219"/>
      <c r="F3" s="219"/>
      <c r="G3" s="219"/>
      <c r="H3" s="221"/>
      <c r="I3" s="222"/>
      <c r="J3" s="222"/>
      <c r="K3" s="222"/>
      <c r="L3" s="221"/>
      <c r="M3" s="219"/>
      <c r="N3" s="223"/>
      <c r="O3" s="219"/>
      <c r="P3" s="219"/>
      <c r="Q3" s="219"/>
      <c r="R3" s="219"/>
      <c r="S3" s="219"/>
      <c r="T3" s="219"/>
      <c r="U3" s="219"/>
      <c r="V3" s="219"/>
      <c r="W3" s="219"/>
      <c r="X3" s="219"/>
      <c r="Y3" s="8"/>
    </row>
    <row r="4" spans="1:26" ht="12" customHeight="1">
      <c r="A4" s="219"/>
      <c r="B4" s="219"/>
      <c r="C4" s="219"/>
      <c r="D4" s="219"/>
      <c r="E4" s="219"/>
      <c r="F4" s="219"/>
      <c r="G4" s="219"/>
      <c r="H4" s="219"/>
      <c r="I4" s="220"/>
      <c r="J4" s="220"/>
      <c r="K4" s="219"/>
      <c r="L4" s="224"/>
      <c r="M4" s="223"/>
      <c r="N4" s="135"/>
      <c r="O4" s="219"/>
      <c r="P4" s="219"/>
      <c r="Q4" s="219"/>
      <c r="R4" s="219"/>
      <c r="S4" s="219"/>
      <c r="T4" s="219"/>
      <c r="U4" s="219"/>
      <c r="V4" s="219"/>
      <c r="W4" s="219"/>
      <c r="X4" s="219"/>
      <c r="Y4" s="8"/>
    </row>
    <row r="5" spans="1:26" ht="12" customHeight="1">
      <c r="A5" s="219"/>
      <c r="B5" s="219"/>
      <c r="C5" s="219"/>
      <c r="D5" s="219"/>
      <c r="E5" s="219"/>
      <c r="F5" s="219"/>
      <c r="G5" s="219"/>
      <c r="H5" s="219"/>
      <c r="I5" s="219"/>
      <c r="J5" s="222"/>
      <c r="K5" s="220"/>
      <c r="L5" s="222"/>
      <c r="M5" s="219"/>
      <c r="N5" s="222"/>
      <c r="O5" s="219"/>
      <c r="P5" s="219"/>
      <c r="Q5" s="219"/>
      <c r="R5" s="219"/>
      <c r="S5" s="219"/>
      <c r="T5" s="219"/>
      <c r="U5" s="219"/>
      <c r="V5" s="219"/>
      <c r="W5" s="219"/>
      <c r="X5" s="219"/>
      <c r="Y5" s="8"/>
    </row>
    <row r="6" spans="1:26" ht="12" customHeight="1">
      <c r="A6" s="219"/>
      <c r="B6" s="219"/>
      <c r="C6" s="219"/>
      <c r="D6" s="219"/>
      <c r="E6" s="219"/>
      <c r="F6" s="219"/>
      <c r="G6" s="219"/>
      <c r="H6" s="219"/>
      <c r="I6" s="219"/>
      <c r="J6" s="222"/>
      <c r="K6" s="222"/>
      <c r="L6" s="223"/>
      <c r="M6" s="222"/>
      <c r="N6" s="222"/>
      <c r="O6" s="219"/>
      <c r="P6" s="219"/>
      <c r="Q6" s="219"/>
      <c r="R6" s="219"/>
      <c r="S6" s="219"/>
      <c r="T6" s="219"/>
      <c r="U6" s="219"/>
      <c r="V6" s="219"/>
      <c r="W6" s="219"/>
      <c r="X6" s="219"/>
      <c r="Y6" s="8"/>
    </row>
    <row r="7" spans="1:26" ht="12" customHeight="1">
      <c r="A7" s="388" t="s">
        <v>283</v>
      </c>
      <c r="B7" s="385"/>
      <c r="C7" s="385"/>
      <c r="D7" s="385"/>
      <c r="E7" s="385"/>
      <c r="F7" s="385"/>
      <c r="G7" s="385"/>
      <c r="H7" s="385"/>
      <c r="I7" s="385"/>
      <c r="J7" s="385"/>
      <c r="K7" s="385"/>
      <c r="L7" s="385"/>
      <c r="M7" s="385"/>
      <c r="N7" s="385"/>
      <c r="O7" s="219"/>
      <c r="P7" s="219"/>
      <c r="Q7" s="219"/>
      <c r="R7" s="219"/>
      <c r="S7" s="219"/>
      <c r="T7" s="219"/>
      <c r="U7" s="219"/>
      <c r="V7" s="219"/>
      <c r="W7" s="219"/>
      <c r="X7" s="219"/>
      <c r="Y7" s="8"/>
    </row>
    <row r="8" spans="1:26" ht="20.25" customHeight="1">
      <c r="A8" s="219"/>
      <c r="B8" s="219"/>
      <c r="C8" s="219"/>
      <c r="D8" s="219"/>
      <c r="E8" s="219"/>
      <c r="F8" s="219"/>
      <c r="G8" s="219"/>
      <c r="H8" s="219"/>
      <c r="I8" s="465" t="s">
        <v>99</v>
      </c>
      <c r="J8" s="391"/>
      <c r="K8" s="391"/>
      <c r="L8" s="391"/>
      <c r="M8" s="387"/>
      <c r="N8" s="466" t="s">
        <v>80</v>
      </c>
      <c r="O8" s="463"/>
      <c r="P8" s="219"/>
      <c r="Q8" s="219"/>
      <c r="R8" s="219"/>
      <c r="S8" s="219"/>
      <c r="T8" s="219"/>
      <c r="U8" s="219"/>
      <c r="V8" s="219"/>
      <c r="W8" s="219"/>
      <c r="X8" s="219"/>
      <c r="Y8" s="8"/>
    </row>
    <row r="9" spans="1:26" ht="21" customHeight="1">
      <c r="A9" s="219"/>
      <c r="B9" s="219"/>
      <c r="C9" s="219"/>
      <c r="D9" s="219"/>
      <c r="E9" s="219"/>
      <c r="F9" s="219"/>
      <c r="G9" s="222"/>
      <c r="H9" s="221"/>
      <c r="I9" s="409" t="s">
        <v>78</v>
      </c>
      <c r="J9" s="391"/>
      <c r="K9" s="391"/>
      <c r="L9" s="387"/>
      <c r="M9" s="408" t="s">
        <v>79</v>
      </c>
      <c r="N9" s="394"/>
      <c r="O9" s="395"/>
      <c r="P9" s="219"/>
      <c r="Q9" s="219"/>
      <c r="R9" s="219"/>
      <c r="S9" s="219"/>
      <c r="T9" s="219"/>
      <c r="U9" s="219"/>
      <c r="V9" s="219"/>
      <c r="W9" s="219"/>
      <c r="X9" s="219"/>
      <c r="Y9" s="8"/>
    </row>
    <row r="10" spans="1:26" ht="43.5" customHeight="1">
      <c r="A10" s="219"/>
      <c r="B10" s="219"/>
      <c r="C10" s="219"/>
      <c r="D10" s="219"/>
      <c r="E10" s="219"/>
      <c r="F10" s="219"/>
      <c r="G10" s="219"/>
      <c r="H10" s="219"/>
      <c r="I10" s="404" t="s">
        <v>103</v>
      </c>
      <c r="J10" s="387"/>
      <c r="K10" s="405" t="s">
        <v>104</v>
      </c>
      <c r="L10" s="387"/>
      <c r="M10" s="395"/>
      <c r="N10" s="394"/>
      <c r="O10" s="464" t="s">
        <v>107</v>
      </c>
      <c r="P10" s="219"/>
      <c r="Q10" s="219"/>
      <c r="R10" s="219"/>
      <c r="S10" s="219"/>
      <c r="T10" s="219"/>
      <c r="U10" s="219"/>
      <c r="V10" s="219"/>
      <c r="W10" s="219"/>
      <c r="X10" s="219"/>
      <c r="Y10" s="8"/>
    </row>
    <row r="11" spans="1:26" ht="50.25" customHeight="1">
      <c r="A11" s="226" t="s">
        <v>284</v>
      </c>
      <c r="B11" s="226" t="s">
        <v>106</v>
      </c>
      <c r="C11" s="465" t="s">
        <v>285</v>
      </c>
      <c r="D11" s="387"/>
      <c r="E11" s="226" t="s">
        <v>113</v>
      </c>
      <c r="F11" s="226" t="s">
        <v>274</v>
      </c>
      <c r="G11" s="226" t="s">
        <v>275</v>
      </c>
      <c r="H11" s="225" t="s">
        <v>80</v>
      </c>
      <c r="I11" s="226" t="s">
        <v>115</v>
      </c>
      <c r="J11" s="226" t="s">
        <v>81</v>
      </c>
      <c r="K11" s="226" t="s">
        <v>115</v>
      </c>
      <c r="L11" s="226" t="s">
        <v>81</v>
      </c>
      <c r="M11" s="226" t="s">
        <v>81</v>
      </c>
      <c r="N11" s="395"/>
      <c r="O11" s="395"/>
      <c r="P11" s="219"/>
      <c r="Q11" s="219"/>
      <c r="R11" s="219"/>
      <c r="S11" s="219"/>
      <c r="T11" s="219"/>
      <c r="U11" s="219"/>
      <c r="V11" s="219"/>
      <c r="W11" s="219"/>
      <c r="X11" s="54"/>
      <c r="Y11" s="8"/>
    </row>
    <row r="12" spans="1:26" ht="96.75" customHeight="1">
      <c r="A12" s="455" t="s">
        <v>286</v>
      </c>
      <c r="B12" s="457" t="s">
        <v>287</v>
      </c>
      <c r="C12" s="207" t="s">
        <v>288</v>
      </c>
      <c r="D12" s="227">
        <f>2000*2*2100</f>
        <v>8400000</v>
      </c>
      <c r="E12" s="455" t="s">
        <v>289</v>
      </c>
      <c r="F12" s="459">
        <v>1</v>
      </c>
      <c r="G12" s="454">
        <f>8400000+90166+100000+3000000</f>
        <v>11590166</v>
      </c>
      <c r="H12" s="460">
        <f>+G12</f>
        <v>11590166</v>
      </c>
      <c r="I12" s="461"/>
      <c r="J12" s="461"/>
      <c r="K12" s="461"/>
      <c r="L12" s="461"/>
      <c r="M12" s="462">
        <f>+H12</f>
        <v>11590166</v>
      </c>
      <c r="N12" s="454">
        <f>+M12</f>
        <v>11590166</v>
      </c>
      <c r="O12" s="228"/>
      <c r="P12" s="219"/>
      <c r="Q12" s="219"/>
      <c r="R12" s="219"/>
      <c r="S12" s="219"/>
      <c r="T12" s="219"/>
      <c r="U12" s="219"/>
      <c r="V12" s="219"/>
      <c r="W12" s="219"/>
      <c r="X12" s="54"/>
      <c r="Y12" s="8"/>
      <c r="Z12" s="8"/>
    </row>
    <row r="13" spans="1:26" ht="96.75" customHeight="1">
      <c r="A13" s="394"/>
      <c r="B13" s="458"/>
      <c r="C13" s="229" t="s">
        <v>290</v>
      </c>
      <c r="D13" s="230">
        <f>1500*2000</f>
        <v>3000000</v>
      </c>
      <c r="E13" s="394"/>
      <c r="F13" s="394"/>
      <c r="G13" s="394"/>
      <c r="H13" s="458"/>
      <c r="I13" s="394"/>
      <c r="J13" s="394"/>
      <c r="K13" s="394"/>
      <c r="L13" s="394"/>
      <c r="M13" s="394"/>
      <c r="N13" s="394"/>
      <c r="O13" s="228"/>
      <c r="P13" s="219"/>
      <c r="Q13" s="219"/>
      <c r="R13" s="219"/>
      <c r="S13" s="219"/>
      <c r="T13" s="219"/>
      <c r="U13" s="219"/>
      <c r="V13" s="219"/>
      <c r="W13" s="219"/>
      <c r="X13" s="54"/>
      <c r="Y13" s="8"/>
      <c r="Z13" s="8"/>
    </row>
    <row r="14" spans="1:26" ht="31.5">
      <c r="A14" s="394"/>
      <c r="B14" s="458"/>
      <c r="C14" s="229" t="s">
        <v>291</v>
      </c>
      <c r="D14" s="227">
        <f>45083*2</f>
        <v>90166</v>
      </c>
      <c r="E14" s="394"/>
      <c r="F14" s="394"/>
      <c r="G14" s="394"/>
      <c r="H14" s="458"/>
      <c r="I14" s="394"/>
      <c r="J14" s="394"/>
      <c r="K14" s="394"/>
      <c r="L14" s="394"/>
      <c r="M14" s="394"/>
      <c r="N14" s="394"/>
      <c r="O14" s="231"/>
      <c r="P14" s="219"/>
      <c r="Q14" s="219"/>
      <c r="R14" s="219"/>
      <c r="S14" s="219"/>
      <c r="T14" s="219"/>
      <c r="U14" s="219"/>
      <c r="V14" s="219"/>
      <c r="W14" s="219"/>
      <c r="X14" s="54"/>
      <c r="Y14" s="8"/>
      <c r="Z14" s="8"/>
    </row>
    <row r="15" spans="1:26" ht="15.75">
      <c r="A15" s="394"/>
      <c r="B15" s="458"/>
      <c r="C15" s="207" t="s">
        <v>292</v>
      </c>
      <c r="D15" s="230">
        <v>100000</v>
      </c>
      <c r="E15" s="394"/>
      <c r="F15" s="394"/>
      <c r="G15" s="394"/>
      <c r="H15" s="458"/>
      <c r="I15" s="395"/>
      <c r="J15" s="395"/>
      <c r="K15" s="395"/>
      <c r="L15" s="395"/>
      <c r="M15" s="395"/>
      <c r="N15" s="395"/>
      <c r="O15" s="231"/>
      <c r="P15" s="219"/>
      <c r="Q15" s="219"/>
      <c r="R15" s="219"/>
      <c r="S15" s="219"/>
      <c r="T15" s="219"/>
      <c r="U15" s="219"/>
      <c r="V15" s="219"/>
      <c r="W15" s="219"/>
      <c r="X15" s="54"/>
      <c r="Y15" s="8"/>
      <c r="Z15" s="8"/>
    </row>
    <row r="16" spans="1:26" ht="15.75" customHeight="1">
      <c r="A16" s="455" t="s">
        <v>293</v>
      </c>
      <c r="B16" s="455" t="s">
        <v>294</v>
      </c>
      <c r="C16" s="456" t="s">
        <v>295</v>
      </c>
      <c r="D16" s="387"/>
      <c r="E16" s="233" t="s">
        <v>296</v>
      </c>
      <c r="F16" s="234">
        <v>8</v>
      </c>
      <c r="G16" s="235">
        <v>217000</v>
      </c>
      <c r="H16" s="236">
        <f t="shared" ref="H16:H17" si="0">+G16*F16</f>
        <v>1736000</v>
      </c>
      <c r="I16" s="226"/>
      <c r="J16" s="226"/>
      <c r="K16" s="226"/>
      <c r="L16" s="226"/>
      <c r="M16" s="230">
        <f t="shared" ref="M16:M18" si="1">+H16</f>
        <v>1736000</v>
      </c>
      <c r="N16" s="237">
        <v>1736000</v>
      </c>
      <c r="O16" s="231"/>
      <c r="P16" s="219"/>
      <c r="Q16" s="219"/>
      <c r="R16" s="219"/>
      <c r="S16" s="219"/>
      <c r="T16" s="219"/>
      <c r="U16" s="219"/>
      <c r="V16" s="219"/>
      <c r="W16" s="219"/>
      <c r="X16" s="54"/>
      <c r="Y16" s="238"/>
      <c r="Z16" s="239"/>
    </row>
    <row r="17" spans="1:26" ht="15.75" customHeight="1">
      <c r="A17" s="394"/>
      <c r="B17" s="394"/>
      <c r="C17" s="456" t="s">
        <v>297</v>
      </c>
      <c r="D17" s="387"/>
      <c r="E17" s="233" t="s">
        <v>296</v>
      </c>
      <c r="F17" s="234">
        <v>8</v>
      </c>
      <c r="G17" s="235">
        <v>237500</v>
      </c>
      <c r="H17" s="236">
        <f t="shared" si="0"/>
        <v>1900000</v>
      </c>
      <c r="I17" s="226"/>
      <c r="J17" s="226"/>
      <c r="K17" s="226"/>
      <c r="L17" s="226"/>
      <c r="M17" s="230">
        <f t="shared" si="1"/>
        <v>1900000</v>
      </c>
      <c r="N17" s="237">
        <v>1900000</v>
      </c>
      <c r="O17" s="231"/>
      <c r="P17" s="219"/>
      <c r="Q17" s="219"/>
      <c r="R17" s="219"/>
      <c r="S17" s="219"/>
      <c r="T17" s="219"/>
      <c r="U17" s="219"/>
      <c r="V17" s="219"/>
      <c r="W17" s="219"/>
      <c r="X17" s="54"/>
      <c r="Y17" s="238"/>
      <c r="Z17" s="239"/>
    </row>
    <row r="18" spans="1:26" ht="15.75" customHeight="1">
      <c r="A18" s="394"/>
      <c r="B18" s="394"/>
      <c r="C18" s="456" t="s">
        <v>298</v>
      </c>
      <c r="D18" s="387"/>
      <c r="E18" s="233" t="s">
        <v>296</v>
      </c>
      <c r="F18" s="234">
        <v>8</v>
      </c>
      <c r="G18" s="235">
        <v>301875</v>
      </c>
      <c r="H18" s="236">
        <v>2415000</v>
      </c>
      <c r="I18" s="226"/>
      <c r="J18" s="226"/>
      <c r="K18" s="226"/>
      <c r="L18" s="226"/>
      <c r="M18" s="230">
        <f t="shared" si="1"/>
        <v>2415000</v>
      </c>
      <c r="N18" s="237">
        <v>2415000</v>
      </c>
      <c r="O18" s="231"/>
      <c r="P18" s="219"/>
      <c r="Q18" s="219"/>
      <c r="R18" s="219"/>
      <c r="S18" s="219"/>
      <c r="T18" s="219"/>
      <c r="U18" s="219"/>
      <c r="V18" s="219"/>
      <c r="W18" s="219"/>
      <c r="X18" s="54"/>
      <c r="Y18" s="238"/>
      <c r="Z18" s="239"/>
    </row>
    <row r="19" spans="1:26" ht="32.25" customHeight="1">
      <c r="A19" s="394"/>
      <c r="B19" s="394"/>
      <c r="C19" s="232" t="s">
        <v>299</v>
      </c>
      <c r="D19" s="240"/>
      <c r="E19" s="233" t="s">
        <v>300</v>
      </c>
      <c r="F19" s="234">
        <v>200</v>
      </c>
      <c r="G19" s="235">
        <v>10000</v>
      </c>
      <c r="H19" s="236">
        <f>+G19*F19</f>
        <v>2000000</v>
      </c>
      <c r="I19" s="226"/>
      <c r="J19" s="226"/>
      <c r="K19" s="241"/>
      <c r="L19" s="226"/>
      <c r="M19" s="230"/>
      <c r="N19" s="237"/>
      <c r="O19" s="231"/>
      <c r="P19" s="219"/>
      <c r="Q19" s="219"/>
      <c r="R19" s="219"/>
      <c r="S19" s="219"/>
      <c r="T19" s="219"/>
      <c r="U19" s="219"/>
      <c r="V19" s="219"/>
      <c r="W19" s="219"/>
      <c r="X19" s="54"/>
      <c r="Y19" s="238"/>
      <c r="Z19" s="239"/>
    </row>
    <row r="20" spans="1:26" ht="157.5" customHeight="1">
      <c r="A20" s="395"/>
      <c r="B20" s="395"/>
      <c r="C20" s="242" t="s">
        <v>301</v>
      </c>
      <c r="D20" s="243">
        <v>6300253</v>
      </c>
      <c r="E20" s="233">
        <v>1</v>
      </c>
      <c r="F20" s="233" t="s">
        <v>302</v>
      </c>
      <c r="G20" s="244">
        <f>+D20</f>
        <v>6300253</v>
      </c>
      <c r="H20" s="245">
        <f>+G20*E20</f>
        <v>6300253</v>
      </c>
      <c r="I20" s="246"/>
      <c r="J20" s="246"/>
      <c r="K20" s="246"/>
      <c r="L20" s="246">
        <v>0</v>
      </c>
      <c r="M20" s="246">
        <f>H20-(I20+J20+K20+L20)</f>
        <v>6300253</v>
      </c>
      <c r="N20" s="246">
        <f>SUM(I20:M20)</f>
        <v>6300253</v>
      </c>
      <c r="O20" s="247"/>
      <c r="P20" s="248"/>
      <c r="Q20" s="248"/>
      <c r="R20" s="248"/>
      <c r="S20" s="248"/>
      <c r="T20" s="248"/>
      <c r="U20" s="248"/>
      <c r="V20" s="248"/>
      <c r="W20" s="248"/>
      <c r="X20" s="248"/>
      <c r="Y20" s="238"/>
      <c r="Z20" s="239"/>
    </row>
    <row r="21" spans="1:26" ht="33.75" customHeight="1">
      <c r="A21" s="219"/>
      <c r="B21" s="219"/>
      <c r="C21" s="219"/>
      <c r="D21" s="219"/>
      <c r="E21" s="219"/>
      <c r="F21" s="219"/>
      <c r="G21" s="103" t="s">
        <v>80</v>
      </c>
      <c r="H21" s="249">
        <f>SUM(H12:H20)</f>
        <v>25941419</v>
      </c>
      <c r="I21" s="250">
        <f t="shared" ref="I21:L21" si="2">SUM(I20)</f>
        <v>0</v>
      </c>
      <c r="J21" s="250">
        <f t="shared" si="2"/>
        <v>0</v>
      </c>
      <c r="K21" s="250">
        <f t="shared" si="2"/>
        <v>0</v>
      </c>
      <c r="L21" s="250">
        <f t="shared" si="2"/>
        <v>0</v>
      </c>
      <c r="M21" s="250">
        <f t="shared" ref="M21:N21" si="3">2000000+23941419</f>
        <v>25941419</v>
      </c>
      <c r="N21" s="250">
        <f t="shared" si="3"/>
        <v>25941419</v>
      </c>
      <c r="O21" s="251"/>
      <c r="P21" s="219"/>
      <c r="Q21" s="219"/>
      <c r="R21" s="219"/>
      <c r="S21" s="219"/>
      <c r="T21" s="219"/>
      <c r="U21" s="219"/>
      <c r="V21" s="219"/>
      <c r="W21" s="219"/>
      <c r="X21" s="219"/>
      <c r="Y21" s="8"/>
      <c r="Z21" s="8"/>
    </row>
    <row r="22" spans="1:26" ht="12"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8"/>
    </row>
    <row r="23" spans="1:26" ht="12"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8"/>
    </row>
    <row r="24" spans="1:26" ht="12" customHeight="1">
      <c r="A24" s="219"/>
      <c r="B24" s="219"/>
      <c r="C24" s="219"/>
      <c r="D24" s="219"/>
      <c r="E24" s="219"/>
      <c r="F24" s="219"/>
      <c r="G24" s="219"/>
      <c r="H24" s="221"/>
      <c r="I24" s="219"/>
      <c r="J24" s="219"/>
      <c r="K24" s="219"/>
      <c r="L24" s="219"/>
      <c r="M24" s="219"/>
      <c r="N24" s="219"/>
      <c r="O24" s="219"/>
      <c r="P24" s="219"/>
      <c r="Q24" s="219"/>
      <c r="R24" s="219"/>
      <c r="S24" s="219"/>
      <c r="T24" s="219"/>
      <c r="U24" s="219"/>
      <c r="V24" s="219"/>
      <c r="W24" s="219"/>
      <c r="X24" s="219"/>
      <c r="Y24" s="8"/>
    </row>
    <row r="25" spans="1:26" ht="12" customHeight="1">
      <c r="A25" s="219"/>
      <c r="B25" s="219"/>
      <c r="C25" s="219"/>
      <c r="D25" s="219"/>
      <c r="E25" s="219"/>
      <c r="F25" s="219"/>
      <c r="G25" s="219"/>
      <c r="H25" s="252"/>
      <c r="I25" s="219"/>
      <c r="J25" s="219"/>
      <c r="K25" s="219"/>
      <c r="L25" s="219"/>
      <c r="M25" s="219"/>
      <c r="N25" s="252"/>
      <c r="O25" s="219"/>
      <c r="P25" s="219"/>
      <c r="Q25" s="219"/>
      <c r="R25" s="219"/>
      <c r="S25" s="219"/>
      <c r="T25" s="219"/>
      <c r="U25" s="219"/>
      <c r="V25" s="219"/>
      <c r="W25" s="219"/>
      <c r="X25" s="219"/>
      <c r="Y25" s="8"/>
    </row>
    <row r="26" spans="1:26" ht="12" customHeight="1">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8"/>
    </row>
    <row r="27" spans="1:26" ht="12" customHeight="1">
      <c r="A27" s="219"/>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8"/>
    </row>
    <row r="28" spans="1:26" ht="12" customHeight="1">
      <c r="A28" s="219"/>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8"/>
    </row>
    <row r="29" spans="1:26" ht="12" customHeight="1">
      <c r="A29" s="219"/>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8"/>
    </row>
    <row r="30" spans="1:26" ht="12" customHeight="1">
      <c r="A30" s="219"/>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8"/>
    </row>
    <row r="31" spans="1:26" ht="12" customHeight="1">
      <c r="A31" s="219"/>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8"/>
    </row>
    <row r="32" spans="1:26" ht="12" customHeight="1">
      <c r="A32" s="219"/>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8"/>
    </row>
    <row r="33" spans="1:25" ht="12" customHeight="1">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8"/>
    </row>
    <row r="34" spans="1:25" ht="12" customHeight="1">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8"/>
    </row>
    <row r="35" spans="1:25" ht="12" customHeight="1">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8"/>
    </row>
    <row r="36" spans="1:25" ht="12" customHeight="1">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8"/>
    </row>
    <row r="37" spans="1:25" ht="12" customHeight="1">
      <c r="A37" s="219"/>
      <c r="B37" s="219"/>
      <c r="C37" s="219"/>
      <c r="D37" s="219"/>
      <c r="E37" s="219"/>
      <c r="F37" s="219"/>
      <c r="G37" s="219"/>
      <c r="H37" s="222"/>
      <c r="I37" s="219"/>
      <c r="J37" s="219"/>
      <c r="K37" s="219"/>
      <c r="L37" s="219"/>
      <c r="M37" s="219"/>
      <c r="N37" s="219"/>
      <c r="O37" s="219"/>
      <c r="P37" s="219"/>
      <c r="Q37" s="219"/>
      <c r="R37" s="219"/>
      <c r="S37" s="219"/>
      <c r="T37" s="219"/>
      <c r="U37" s="219"/>
      <c r="V37" s="219"/>
      <c r="W37" s="219"/>
      <c r="X37" s="219"/>
      <c r="Y37" s="8"/>
    </row>
    <row r="38" spans="1:25" ht="12" customHeight="1">
      <c r="A38" s="219"/>
      <c r="B38" s="219"/>
      <c r="C38" s="219"/>
      <c r="D38" s="219"/>
      <c r="E38" s="219"/>
      <c r="F38" s="219"/>
      <c r="G38" s="219"/>
      <c r="H38" s="222"/>
      <c r="I38" s="219"/>
      <c r="J38" s="219"/>
      <c r="K38" s="219"/>
      <c r="L38" s="219"/>
      <c r="M38" s="219"/>
      <c r="N38" s="219"/>
      <c r="O38" s="219"/>
      <c r="P38" s="219"/>
      <c r="Q38" s="219"/>
      <c r="R38" s="219"/>
      <c r="S38" s="219"/>
      <c r="T38" s="219"/>
      <c r="U38" s="219"/>
      <c r="V38" s="219"/>
      <c r="W38" s="219"/>
      <c r="X38" s="219"/>
      <c r="Y38" s="8"/>
    </row>
    <row r="39" spans="1:25" ht="12" customHeight="1">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8"/>
    </row>
    <row r="40" spans="1:25" ht="12" customHeight="1">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8"/>
    </row>
    <row r="41" spans="1:25" ht="12" customHeight="1">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8"/>
    </row>
    <row r="42" spans="1:25" ht="12" customHeight="1">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8"/>
    </row>
    <row r="43" spans="1:25" ht="12" customHeight="1">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8"/>
    </row>
    <row r="44" spans="1:25" ht="12" customHeight="1">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8"/>
    </row>
    <row r="45" spans="1:25" ht="12"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8"/>
    </row>
    <row r="46" spans="1:25" ht="12" customHeight="1">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8"/>
    </row>
    <row r="47" spans="1:25" ht="12"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8"/>
    </row>
    <row r="48" spans="1:25" ht="12" customHeight="1">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8"/>
    </row>
    <row r="49" spans="1:25" ht="12"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8"/>
    </row>
    <row r="50" spans="1:25" ht="12" customHeight="1">
      <c r="A50" s="219"/>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8"/>
    </row>
    <row r="51" spans="1:25" ht="12" customHeight="1">
      <c r="A51" s="219"/>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8"/>
    </row>
    <row r="52" spans="1:25" ht="12" customHeigh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8"/>
    </row>
    <row r="53" spans="1:25" ht="12" customHeigh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8"/>
    </row>
    <row r="54" spans="1:25" ht="12" customHeight="1">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8"/>
    </row>
    <row r="55" spans="1:25" ht="12" customHeight="1">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8"/>
    </row>
    <row r="56" spans="1:25" ht="12" customHeight="1">
      <c r="A56" s="219"/>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8"/>
    </row>
    <row r="57" spans="1:25" ht="12" customHeight="1">
      <c r="A57" s="219"/>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8"/>
    </row>
    <row r="58" spans="1:25" ht="12" customHeight="1">
      <c r="A58" s="219"/>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8"/>
    </row>
    <row r="59" spans="1:25" ht="12" customHeight="1">
      <c r="A59" s="219"/>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8"/>
    </row>
    <row r="60" spans="1:25" ht="12" customHeight="1">
      <c r="A60" s="219"/>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8"/>
    </row>
    <row r="61" spans="1:25" ht="12" customHeight="1">
      <c r="A61" s="219"/>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8"/>
    </row>
    <row r="62" spans="1:25" ht="12" customHeight="1">
      <c r="A62" s="219"/>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8"/>
    </row>
    <row r="63" spans="1:25" ht="12" customHeight="1">
      <c r="A63" s="219"/>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8"/>
    </row>
    <row r="64" spans="1:25" ht="12" customHeight="1">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8"/>
    </row>
    <row r="65" spans="1:25" ht="12" customHeight="1">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8"/>
    </row>
    <row r="66" spans="1:25" ht="12" customHeight="1">
      <c r="A66" s="219"/>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8"/>
    </row>
    <row r="67" spans="1:25" ht="12" customHeight="1">
      <c r="A67" s="219"/>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8"/>
    </row>
    <row r="68" spans="1:25" ht="12" customHeight="1">
      <c r="A68" s="219"/>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8"/>
    </row>
    <row r="69" spans="1:25" ht="12" customHeight="1">
      <c r="A69" s="219"/>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8"/>
    </row>
    <row r="70" spans="1:25" ht="12" customHeight="1">
      <c r="A70" s="219"/>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8"/>
    </row>
    <row r="71" spans="1:25" ht="12" customHeight="1">
      <c r="A71" s="219"/>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8"/>
    </row>
    <row r="72" spans="1:25" ht="12" customHeight="1">
      <c r="A72" s="219"/>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8"/>
    </row>
    <row r="73" spans="1:25" ht="12" customHeight="1">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8"/>
    </row>
    <row r="74" spans="1:25" ht="12" customHeight="1">
      <c r="A74" s="219"/>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8"/>
    </row>
    <row r="75" spans="1:25" ht="12" customHeight="1">
      <c r="A75" s="219"/>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8"/>
    </row>
    <row r="76" spans="1:25" ht="12" customHeight="1">
      <c r="A76" s="219"/>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8"/>
    </row>
    <row r="77" spans="1:25" ht="12" customHeight="1">
      <c r="A77" s="219"/>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8"/>
    </row>
    <row r="78" spans="1:25" ht="12" customHeight="1">
      <c r="A78" s="219"/>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8"/>
    </row>
    <row r="79" spans="1:25" ht="12" customHeight="1">
      <c r="A79" s="219"/>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8"/>
    </row>
    <row r="80" spans="1:25" ht="12" customHeight="1">
      <c r="A80" s="219"/>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8"/>
    </row>
    <row r="81" spans="1:25" ht="12" customHeight="1">
      <c r="A81" s="219"/>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8"/>
    </row>
    <row r="82" spans="1:25" ht="12" customHeight="1">
      <c r="A82" s="219"/>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8"/>
    </row>
    <row r="83" spans="1:25" ht="12" customHeight="1">
      <c r="A83" s="219"/>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8"/>
    </row>
    <row r="84" spans="1:25" ht="12" customHeight="1">
      <c r="A84" s="219"/>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8"/>
    </row>
    <row r="85" spans="1:25" ht="12" customHeight="1">
      <c r="A85" s="219"/>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8"/>
    </row>
    <row r="86" spans="1:25" ht="12" customHeight="1">
      <c r="A86" s="219"/>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8"/>
    </row>
    <row r="87" spans="1:25" ht="12" customHeight="1">
      <c r="A87" s="219"/>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8"/>
    </row>
    <row r="88" spans="1:25" ht="12" customHeight="1">
      <c r="A88" s="219"/>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8"/>
    </row>
    <row r="89" spans="1:25" ht="12" customHeight="1">
      <c r="A89" s="219"/>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8"/>
    </row>
    <row r="90" spans="1:25" ht="12" customHeight="1">
      <c r="A90" s="219"/>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8"/>
    </row>
    <row r="91" spans="1:25" ht="12" customHeight="1">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8"/>
    </row>
    <row r="92" spans="1:25" ht="12" customHeight="1">
      <c r="A92" s="219"/>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8"/>
    </row>
    <row r="93" spans="1:25" ht="12" customHeight="1">
      <c r="A93" s="219"/>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8"/>
    </row>
    <row r="94" spans="1:25" ht="12" customHeight="1">
      <c r="A94" s="219"/>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8"/>
    </row>
    <row r="95" spans="1:25" ht="12" customHeight="1">
      <c r="A95" s="219"/>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8"/>
    </row>
    <row r="96" spans="1:25" ht="12" customHeight="1">
      <c r="A96" s="219"/>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8"/>
    </row>
    <row r="97" spans="1:25" ht="12" customHeight="1">
      <c r="A97" s="219"/>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8"/>
    </row>
    <row r="98" spans="1:25" ht="12" customHeight="1">
      <c r="A98" s="219"/>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8"/>
    </row>
    <row r="99" spans="1:25" ht="12" customHeight="1">
      <c r="A99" s="219"/>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8"/>
    </row>
    <row r="100" spans="1:25" ht="12" customHeight="1">
      <c r="A100" s="219"/>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8"/>
    </row>
    <row r="101" spans="1:25" ht="12"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8"/>
    </row>
    <row r="102" spans="1:25" ht="12" customHeight="1">
      <c r="A102" s="219"/>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8"/>
    </row>
    <row r="103" spans="1:25" ht="12" customHeight="1">
      <c r="A103" s="219"/>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8"/>
    </row>
    <row r="104" spans="1:25" ht="12" customHeight="1">
      <c r="A104" s="219"/>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8"/>
    </row>
    <row r="105" spans="1:25" ht="12" customHeight="1">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8"/>
    </row>
    <row r="106" spans="1:25" ht="12"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8"/>
    </row>
    <row r="107" spans="1:25" ht="12" customHeight="1">
      <c r="A107" s="219"/>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8"/>
    </row>
    <row r="108" spans="1:25" ht="12" customHeight="1">
      <c r="A108" s="219"/>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8"/>
    </row>
    <row r="109" spans="1:25" ht="12" customHeight="1">
      <c r="A109" s="219"/>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8"/>
    </row>
    <row r="110" spans="1:25" ht="12" customHeight="1">
      <c r="A110" s="219"/>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8"/>
    </row>
    <row r="111" spans="1:25" ht="12" customHeight="1">
      <c r="A111" s="219"/>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8"/>
    </row>
    <row r="112" spans="1:25" ht="12" customHeight="1">
      <c r="A112" s="219"/>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8"/>
    </row>
    <row r="113" spans="1:25" ht="12" customHeight="1">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8"/>
    </row>
    <row r="114" spans="1:25" ht="12" customHeight="1">
      <c r="A114" s="219"/>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8"/>
    </row>
    <row r="115" spans="1:25" ht="12" customHeight="1">
      <c r="A115" s="219"/>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8"/>
    </row>
    <row r="116" spans="1:25" ht="12" customHeight="1">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8"/>
    </row>
    <row r="117" spans="1:25" ht="12" customHeight="1">
      <c r="A117" s="219"/>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8"/>
    </row>
    <row r="118" spans="1:25" ht="12" customHeight="1">
      <c r="A118" s="219"/>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8"/>
    </row>
    <row r="119" spans="1:25" ht="12" customHeight="1">
      <c r="A119" s="219"/>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8"/>
    </row>
    <row r="120" spans="1:25" ht="12" customHeight="1">
      <c r="A120" s="219"/>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8"/>
    </row>
    <row r="121" spans="1:25" ht="12" customHeight="1">
      <c r="A121" s="219"/>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8"/>
    </row>
    <row r="122" spans="1:25" ht="12" customHeight="1">
      <c r="A122" s="219"/>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8"/>
    </row>
    <row r="123" spans="1:25" ht="12" customHeight="1">
      <c r="A123" s="219"/>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8"/>
    </row>
    <row r="124" spans="1:25" ht="12" customHeight="1">
      <c r="A124" s="219"/>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8"/>
    </row>
    <row r="125" spans="1:25" ht="12" customHeight="1">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8"/>
    </row>
    <row r="126" spans="1:25" ht="12" customHeight="1">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8"/>
    </row>
    <row r="127" spans="1:25" ht="12" customHeight="1">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8"/>
    </row>
    <row r="128" spans="1:25" ht="12" customHeight="1">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8"/>
    </row>
    <row r="129" spans="1:25" ht="12" customHeight="1">
      <c r="A129" s="219"/>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8"/>
    </row>
    <row r="130" spans="1:25" ht="12" customHeight="1">
      <c r="A130" s="219"/>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8"/>
    </row>
    <row r="131" spans="1:25" ht="12" customHeight="1">
      <c r="A131" s="219"/>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8"/>
    </row>
    <row r="132" spans="1:25" ht="12" customHeight="1">
      <c r="A132" s="219"/>
      <c r="B132" s="219"/>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8"/>
    </row>
    <row r="133" spans="1:25" ht="12" customHeight="1">
      <c r="A133" s="219"/>
      <c r="B133" s="219"/>
      <c r="C133" s="219"/>
      <c r="D133" s="219"/>
      <c r="E133" s="219"/>
      <c r="F133" s="219"/>
      <c r="G133" s="219"/>
      <c r="H133" s="219"/>
      <c r="I133" s="219"/>
      <c r="J133" s="219"/>
      <c r="K133" s="219"/>
      <c r="L133" s="219"/>
      <c r="M133" s="219"/>
      <c r="N133" s="219"/>
      <c r="O133" s="219"/>
      <c r="P133" s="219"/>
      <c r="Q133" s="219"/>
      <c r="R133" s="219"/>
      <c r="S133" s="219"/>
      <c r="T133" s="219"/>
      <c r="U133" s="219"/>
      <c r="V133" s="219"/>
      <c r="W133" s="219"/>
      <c r="X133" s="219"/>
      <c r="Y133" s="8"/>
    </row>
    <row r="134" spans="1:25" ht="12" customHeight="1">
      <c r="A134" s="219"/>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8"/>
    </row>
    <row r="135" spans="1:25" ht="12" customHeight="1">
      <c r="A135" s="219"/>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8"/>
    </row>
    <row r="136" spans="1:25" ht="12" customHeight="1">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8"/>
    </row>
    <row r="137" spans="1:25" ht="12" customHeight="1">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8"/>
    </row>
    <row r="138" spans="1:25" ht="12" customHeight="1">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8"/>
    </row>
    <row r="139" spans="1:25" ht="12" customHeight="1">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8"/>
    </row>
    <row r="140" spans="1:25" ht="12" customHeight="1">
      <c r="A140" s="219"/>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8"/>
    </row>
    <row r="141" spans="1:25" ht="12" customHeight="1">
      <c r="A141" s="219"/>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8"/>
    </row>
    <row r="142" spans="1:25" ht="12" customHeight="1">
      <c r="A142" s="219"/>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8"/>
    </row>
    <row r="143" spans="1:25" ht="12" customHeight="1">
      <c r="A143" s="219"/>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8"/>
    </row>
    <row r="144" spans="1:25" ht="12" customHeight="1">
      <c r="A144" s="219"/>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8"/>
    </row>
    <row r="145" spans="1:25" ht="12" customHeight="1">
      <c r="A145" s="219"/>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8"/>
    </row>
    <row r="146" spans="1:25" ht="12" customHeight="1">
      <c r="A146" s="219"/>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8"/>
    </row>
    <row r="147" spans="1:25" ht="12" customHeight="1">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8"/>
    </row>
    <row r="148" spans="1:25" ht="12" customHeight="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8"/>
    </row>
    <row r="149" spans="1:25" ht="12" customHeight="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8"/>
    </row>
    <row r="150" spans="1:25" ht="12" customHeight="1">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8"/>
    </row>
    <row r="151" spans="1:25" ht="12" customHeight="1">
      <c r="A151" s="219"/>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8"/>
    </row>
    <row r="152" spans="1:25" ht="12" customHeight="1">
      <c r="A152" s="219"/>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8"/>
    </row>
    <row r="153" spans="1:25" ht="12" customHeight="1">
      <c r="A153" s="219"/>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8"/>
    </row>
    <row r="154" spans="1:25" ht="12" customHeight="1">
      <c r="A154" s="219"/>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8"/>
    </row>
    <row r="155" spans="1:25" ht="12" customHeight="1">
      <c r="A155" s="219"/>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8"/>
    </row>
    <row r="156" spans="1:25" ht="12" customHeight="1">
      <c r="A156" s="219"/>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8"/>
    </row>
    <row r="157" spans="1:25" ht="12" customHeight="1">
      <c r="A157" s="219"/>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8"/>
    </row>
    <row r="158" spans="1:25" ht="12" customHeight="1">
      <c r="A158" s="219"/>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8"/>
    </row>
    <row r="159" spans="1:25" ht="12" customHeight="1">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8"/>
    </row>
    <row r="160" spans="1:25" ht="12" customHeight="1">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8"/>
    </row>
    <row r="161" spans="1:25" ht="12" customHeight="1">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8"/>
    </row>
    <row r="162" spans="1:25" ht="12" customHeight="1">
      <c r="A162" s="219"/>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c r="Y162" s="8"/>
    </row>
    <row r="163" spans="1:25" ht="12" customHeight="1">
      <c r="A163" s="219"/>
      <c r="B163" s="219"/>
      <c r="C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8"/>
    </row>
    <row r="164" spans="1:25" ht="12" customHeight="1">
      <c r="A164" s="219"/>
      <c r="B164" s="219"/>
      <c r="C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c r="Y164" s="8"/>
    </row>
    <row r="165" spans="1:25" ht="12" customHeight="1">
      <c r="A165" s="219"/>
      <c r="B165" s="219"/>
      <c r="C165" s="219"/>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8"/>
    </row>
    <row r="166" spans="1:25" ht="12" customHeight="1">
      <c r="A166" s="219"/>
      <c r="B166" s="219"/>
      <c r="C166" s="219"/>
      <c r="D166" s="219"/>
      <c r="E166" s="219"/>
      <c r="F166" s="219"/>
      <c r="G166" s="219"/>
      <c r="H166" s="219"/>
      <c r="I166" s="219"/>
      <c r="J166" s="219"/>
      <c r="K166" s="219"/>
      <c r="L166" s="219"/>
      <c r="M166" s="219"/>
      <c r="N166" s="219"/>
      <c r="O166" s="219"/>
      <c r="P166" s="219"/>
      <c r="Q166" s="219"/>
      <c r="R166" s="219"/>
      <c r="S166" s="219"/>
      <c r="T166" s="219"/>
      <c r="U166" s="219"/>
      <c r="V166" s="219"/>
      <c r="W166" s="219"/>
      <c r="X166" s="219"/>
      <c r="Y166" s="8"/>
    </row>
    <row r="167" spans="1:25" ht="12" customHeight="1">
      <c r="A167" s="219"/>
      <c r="B167" s="219"/>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8"/>
    </row>
    <row r="168" spans="1:25" ht="12" customHeight="1">
      <c r="A168" s="219"/>
      <c r="B168" s="219"/>
      <c r="C168" s="219"/>
      <c r="D168" s="219"/>
      <c r="E168" s="219"/>
      <c r="F168" s="219"/>
      <c r="G168" s="219"/>
      <c r="H168" s="219"/>
      <c r="I168" s="219"/>
      <c r="J168" s="219"/>
      <c r="K168" s="219"/>
      <c r="L168" s="219"/>
      <c r="M168" s="219"/>
      <c r="N168" s="219"/>
      <c r="O168" s="219"/>
      <c r="P168" s="219"/>
      <c r="Q168" s="219"/>
      <c r="R168" s="219"/>
      <c r="S168" s="219"/>
      <c r="T168" s="219"/>
      <c r="U168" s="219"/>
      <c r="V168" s="219"/>
      <c r="W168" s="219"/>
      <c r="X168" s="219"/>
      <c r="Y168" s="8"/>
    </row>
    <row r="169" spans="1:25" ht="12" customHeight="1">
      <c r="A169" s="219"/>
      <c r="B169" s="219"/>
      <c r="C169" s="219"/>
      <c r="D169" s="219"/>
      <c r="E169" s="219"/>
      <c r="F169" s="219"/>
      <c r="G169" s="219"/>
      <c r="H169" s="219"/>
      <c r="I169" s="219"/>
      <c r="J169" s="219"/>
      <c r="K169" s="219"/>
      <c r="L169" s="219"/>
      <c r="M169" s="219"/>
      <c r="N169" s="219"/>
      <c r="O169" s="219"/>
      <c r="P169" s="219"/>
      <c r="Q169" s="219"/>
      <c r="R169" s="219"/>
      <c r="S169" s="219"/>
      <c r="T169" s="219"/>
      <c r="U169" s="219"/>
      <c r="V169" s="219"/>
      <c r="W169" s="219"/>
      <c r="X169" s="219"/>
      <c r="Y169" s="8"/>
    </row>
    <row r="170" spans="1:25" ht="12" customHeight="1">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8"/>
    </row>
    <row r="171" spans="1:25" ht="12" customHeight="1">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8"/>
    </row>
    <row r="172" spans="1:25" ht="12" customHeight="1">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8"/>
    </row>
    <row r="173" spans="1:25" ht="12" customHeight="1">
      <c r="A173" s="219"/>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8"/>
    </row>
    <row r="174" spans="1:25" ht="12" customHeight="1">
      <c r="A174" s="219"/>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8"/>
    </row>
    <row r="175" spans="1:25" ht="12" customHeight="1">
      <c r="A175" s="219"/>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8"/>
    </row>
    <row r="176" spans="1:25" ht="12" customHeight="1">
      <c r="A176" s="219"/>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8"/>
    </row>
    <row r="177" spans="1:25" ht="12" customHeight="1">
      <c r="A177" s="219"/>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8"/>
    </row>
    <row r="178" spans="1:25" ht="12" customHeight="1">
      <c r="A178" s="219"/>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8"/>
    </row>
    <row r="179" spans="1:25" ht="12" customHeight="1">
      <c r="A179" s="219"/>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8"/>
    </row>
    <row r="180" spans="1:25" ht="12" customHeight="1">
      <c r="A180" s="219"/>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8"/>
    </row>
    <row r="181" spans="1:25" ht="12" customHeight="1">
      <c r="A181" s="219"/>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8"/>
    </row>
    <row r="182" spans="1:25" ht="12" customHeight="1">
      <c r="A182" s="219"/>
      <c r="B182" s="219"/>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8"/>
    </row>
    <row r="183" spans="1:25" ht="12" customHeight="1">
      <c r="A183" s="219"/>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8"/>
    </row>
    <row r="184" spans="1:25" ht="12" customHeight="1">
      <c r="A184" s="219"/>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8"/>
    </row>
    <row r="185" spans="1:25" ht="12" customHeight="1">
      <c r="A185" s="219"/>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8"/>
    </row>
    <row r="186" spans="1:25" ht="12" customHeight="1">
      <c r="A186" s="219"/>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8"/>
    </row>
    <row r="187" spans="1:25" ht="12" customHeight="1">
      <c r="A187" s="219"/>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8"/>
    </row>
    <row r="188" spans="1:25" ht="12" customHeight="1">
      <c r="A188" s="219"/>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8"/>
    </row>
    <row r="189" spans="1:25" ht="12" customHeight="1">
      <c r="A189" s="219"/>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8"/>
    </row>
    <row r="190" spans="1:25" ht="12" customHeight="1">
      <c r="A190" s="219"/>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8"/>
    </row>
    <row r="191" spans="1:25" ht="12" customHeight="1">
      <c r="A191" s="219"/>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8"/>
    </row>
    <row r="192" spans="1:25" ht="12" customHeight="1">
      <c r="A192" s="219"/>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8"/>
    </row>
    <row r="193" spans="1:25" ht="12" customHeight="1">
      <c r="A193" s="219"/>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8"/>
    </row>
    <row r="194" spans="1:25" ht="12" customHeight="1">
      <c r="A194" s="219"/>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8"/>
    </row>
    <row r="195" spans="1:25" ht="12" customHeight="1">
      <c r="A195" s="219"/>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8"/>
    </row>
    <row r="196" spans="1:25" ht="12" customHeight="1">
      <c r="A196" s="219"/>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8"/>
    </row>
    <row r="197" spans="1:25" ht="12" customHeight="1">
      <c r="A197" s="219"/>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8"/>
    </row>
    <row r="198" spans="1:25" ht="12" customHeight="1">
      <c r="A198" s="219"/>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8"/>
    </row>
    <row r="199" spans="1:25" ht="12" customHeight="1">
      <c r="A199" s="219"/>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8"/>
    </row>
    <row r="200" spans="1:25" ht="12" customHeight="1">
      <c r="A200" s="219"/>
      <c r="B200" s="219"/>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8"/>
    </row>
    <row r="201" spans="1:25" ht="12" customHeight="1">
      <c r="A201" s="219"/>
      <c r="B201" s="219"/>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8"/>
    </row>
    <row r="202" spans="1:25" ht="12" customHeight="1">
      <c r="A202" s="219"/>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8"/>
    </row>
    <row r="203" spans="1:25" ht="12" customHeight="1">
      <c r="A203" s="219"/>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8"/>
    </row>
    <row r="204" spans="1:25" ht="12" customHeight="1">
      <c r="A204" s="219"/>
      <c r="B204" s="219"/>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8"/>
    </row>
    <row r="205" spans="1:25" ht="12" customHeight="1">
      <c r="A205" s="219"/>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8"/>
    </row>
    <row r="206" spans="1:25" ht="12" customHeight="1">
      <c r="A206" s="219"/>
      <c r="B206" s="219"/>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8"/>
    </row>
    <row r="207" spans="1:25" ht="12" customHeight="1">
      <c r="A207" s="219"/>
      <c r="B207" s="219"/>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8"/>
    </row>
    <row r="208" spans="1:25" ht="12" customHeight="1">
      <c r="A208" s="219"/>
      <c r="B208" s="219"/>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c r="Y208" s="8"/>
    </row>
    <row r="209" spans="1:25" ht="12" customHeight="1">
      <c r="A209" s="219"/>
      <c r="B209" s="219"/>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8"/>
    </row>
    <row r="210" spans="1:25" ht="12" customHeight="1">
      <c r="A210" s="219"/>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8"/>
    </row>
    <row r="211" spans="1:25" ht="12" customHeight="1">
      <c r="A211" s="219"/>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8"/>
    </row>
    <row r="212" spans="1:25" ht="12" customHeight="1">
      <c r="A212" s="219"/>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8"/>
    </row>
    <row r="213" spans="1:25" ht="12" customHeight="1">
      <c r="A213" s="219"/>
      <c r="B213" s="219"/>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8"/>
    </row>
    <row r="214" spans="1:25" ht="12" customHeight="1">
      <c r="A214" s="219"/>
      <c r="B214" s="219"/>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8"/>
    </row>
    <row r="215" spans="1:25" ht="12" customHeight="1">
      <c r="A215" s="219"/>
      <c r="B215" s="219"/>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8"/>
    </row>
    <row r="216" spans="1:25" ht="12" customHeight="1">
      <c r="A216" s="219"/>
      <c r="B216" s="219"/>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8"/>
    </row>
    <row r="217" spans="1:25" ht="12" customHeight="1">
      <c r="A217" s="219"/>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8"/>
    </row>
    <row r="218" spans="1:25" ht="12" customHeight="1">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8"/>
    </row>
    <row r="219" spans="1:25" ht="12" customHeight="1">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8"/>
    </row>
    <row r="220" spans="1:25" ht="12" customHeight="1">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8"/>
    </row>
    <row r="221" spans="1:25" ht="12" customHeight="1">
      <c r="A221" s="219"/>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8"/>
    </row>
    <row r="222" spans="1:25" ht="15.75" customHeight="1">
      <c r="C222" s="8"/>
      <c r="P222" s="8"/>
      <c r="Q222" s="8"/>
      <c r="R222" s="8"/>
      <c r="S222" s="8"/>
      <c r="T222" s="8"/>
      <c r="U222" s="8"/>
      <c r="V222" s="8"/>
      <c r="W222" s="8"/>
      <c r="X222" s="8"/>
      <c r="Y222" s="8"/>
    </row>
    <row r="223" spans="1:25" ht="15.75" customHeight="1">
      <c r="C223" s="8"/>
      <c r="P223" s="8"/>
      <c r="Q223" s="8"/>
      <c r="R223" s="8"/>
      <c r="S223" s="8"/>
      <c r="T223" s="8"/>
      <c r="U223" s="8"/>
      <c r="V223" s="8"/>
      <c r="W223" s="8"/>
      <c r="X223" s="8"/>
      <c r="Y223" s="8"/>
    </row>
    <row r="224" spans="1:25" ht="15.75" customHeight="1">
      <c r="C224" s="8"/>
      <c r="P224" s="8"/>
      <c r="Q224" s="8"/>
      <c r="R224" s="8"/>
      <c r="S224" s="8"/>
      <c r="T224" s="8"/>
      <c r="U224" s="8"/>
      <c r="V224" s="8"/>
      <c r="W224" s="8"/>
      <c r="X224" s="8"/>
      <c r="Y224" s="8"/>
    </row>
    <row r="225" spans="3:25" ht="15.75" customHeight="1">
      <c r="C225" s="8"/>
      <c r="P225" s="8"/>
      <c r="Q225" s="8"/>
      <c r="R225" s="8"/>
      <c r="S225" s="8"/>
      <c r="T225" s="8"/>
      <c r="U225" s="8"/>
      <c r="V225" s="8"/>
      <c r="W225" s="8"/>
      <c r="X225" s="8"/>
      <c r="Y225" s="8"/>
    </row>
    <row r="226" spans="3:25" ht="15.75" customHeight="1">
      <c r="C226" s="8"/>
      <c r="P226" s="8"/>
      <c r="Q226" s="8"/>
      <c r="R226" s="8"/>
      <c r="S226" s="8"/>
      <c r="T226" s="8"/>
      <c r="U226" s="8"/>
      <c r="V226" s="8"/>
      <c r="W226" s="8"/>
      <c r="X226" s="8"/>
      <c r="Y226" s="8"/>
    </row>
    <row r="227" spans="3:25" ht="15.75" customHeight="1">
      <c r="C227" s="8"/>
      <c r="P227" s="8"/>
      <c r="Q227" s="8"/>
      <c r="R227" s="8"/>
      <c r="S227" s="8"/>
      <c r="T227" s="8"/>
      <c r="U227" s="8"/>
      <c r="V227" s="8"/>
      <c r="W227" s="8"/>
      <c r="X227" s="8"/>
      <c r="Y227" s="8"/>
    </row>
    <row r="228" spans="3:25" ht="15.75" customHeight="1">
      <c r="C228" s="8"/>
      <c r="P228" s="8"/>
      <c r="Q228" s="8"/>
      <c r="R228" s="8"/>
      <c r="S228" s="8"/>
      <c r="T228" s="8"/>
      <c r="U228" s="8"/>
      <c r="V228" s="8"/>
      <c r="W228" s="8"/>
      <c r="X228" s="8"/>
      <c r="Y228" s="8"/>
    </row>
    <row r="229" spans="3:25" ht="15.75" customHeight="1">
      <c r="C229" s="8"/>
      <c r="P229" s="8"/>
      <c r="Q229" s="8"/>
      <c r="R229" s="8"/>
      <c r="S229" s="8"/>
      <c r="T229" s="8"/>
      <c r="U229" s="8"/>
      <c r="V229" s="8"/>
      <c r="W229" s="8"/>
      <c r="X229" s="8"/>
      <c r="Y229" s="8"/>
    </row>
    <row r="230" spans="3:25" ht="15.75" customHeight="1">
      <c r="C230" s="8"/>
      <c r="P230" s="8"/>
      <c r="Q230" s="8"/>
      <c r="R230" s="8"/>
      <c r="S230" s="8"/>
      <c r="T230" s="8"/>
      <c r="U230" s="8"/>
      <c r="V230" s="8"/>
      <c r="W230" s="8"/>
      <c r="X230" s="8"/>
      <c r="Y230" s="8"/>
    </row>
    <row r="231" spans="3:25" ht="15.75" customHeight="1">
      <c r="C231" s="8"/>
      <c r="P231" s="8"/>
      <c r="Q231" s="8"/>
      <c r="R231" s="8"/>
      <c r="S231" s="8"/>
      <c r="T231" s="8"/>
      <c r="U231" s="8"/>
      <c r="V231" s="8"/>
      <c r="W231" s="8"/>
      <c r="X231" s="8"/>
      <c r="Y231" s="8"/>
    </row>
    <row r="232" spans="3:25" ht="15.75" customHeight="1">
      <c r="C232" s="8"/>
      <c r="P232" s="8"/>
      <c r="Q232" s="8"/>
      <c r="R232" s="8"/>
      <c r="S232" s="8"/>
      <c r="T232" s="8"/>
      <c r="U232" s="8"/>
      <c r="V232" s="8"/>
      <c r="W232" s="8"/>
      <c r="X232" s="8"/>
      <c r="Y232" s="8"/>
    </row>
    <row r="233" spans="3:25" ht="15.75" customHeight="1">
      <c r="C233" s="8"/>
      <c r="P233" s="8"/>
      <c r="Q233" s="8"/>
      <c r="R233" s="8"/>
      <c r="S233" s="8"/>
      <c r="T233" s="8"/>
      <c r="U233" s="8"/>
      <c r="V233" s="8"/>
      <c r="W233" s="8"/>
      <c r="X233" s="8"/>
      <c r="Y233" s="8"/>
    </row>
    <row r="234" spans="3:25" ht="15.75" customHeight="1">
      <c r="C234" s="8"/>
      <c r="P234" s="8"/>
      <c r="Q234" s="8"/>
      <c r="R234" s="8"/>
      <c r="S234" s="8"/>
      <c r="T234" s="8"/>
      <c r="U234" s="8"/>
      <c r="V234" s="8"/>
      <c r="W234" s="8"/>
      <c r="X234" s="8"/>
      <c r="Y234" s="8"/>
    </row>
    <row r="235" spans="3:25" ht="15.75" customHeight="1">
      <c r="C235" s="8"/>
      <c r="P235" s="8"/>
      <c r="Q235" s="8"/>
      <c r="R235" s="8"/>
      <c r="S235" s="8"/>
      <c r="T235" s="8"/>
      <c r="U235" s="8"/>
      <c r="V235" s="8"/>
      <c r="W235" s="8"/>
      <c r="X235" s="8"/>
      <c r="Y235" s="8"/>
    </row>
    <row r="236" spans="3:25" ht="15.75" customHeight="1">
      <c r="C236" s="8"/>
      <c r="P236" s="8"/>
      <c r="Q236" s="8"/>
      <c r="R236" s="8"/>
      <c r="S236" s="8"/>
      <c r="T236" s="8"/>
      <c r="U236" s="8"/>
      <c r="V236" s="8"/>
      <c r="W236" s="8"/>
      <c r="X236" s="8"/>
      <c r="Y236" s="8"/>
    </row>
    <row r="237" spans="3:25" ht="15.75" customHeight="1">
      <c r="C237" s="8"/>
      <c r="P237" s="8"/>
      <c r="Q237" s="8"/>
      <c r="R237" s="8"/>
      <c r="S237" s="8"/>
      <c r="T237" s="8"/>
      <c r="U237" s="8"/>
      <c r="V237" s="8"/>
      <c r="W237" s="8"/>
      <c r="X237" s="8"/>
      <c r="Y237" s="8"/>
    </row>
    <row r="238" spans="3:25" ht="15.75" customHeight="1">
      <c r="C238" s="8"/>
      <c r="P238" s="8"/>
      <c r="Q238" s="8"/>
      <c r="R238" s="8"/>
      <c r="S238" s="8"/>
      <c r="T238" s="8"/>
      <c r="U238" s="8"/>
      <c r="V238" s="8"/>
      <c r="W238" s="8"/>
      <c r="X238" s="8"/>
      <c r="Y238" s="8"/>
    </row>
    <row r="239" spans="3:25" ht="15.75" customHeight="1">
      <c r="C239" s="8"/>
      <c r="P239" s="8"/>
      <c r="Q239" s="8"/>
      <c r="R239" s="8"/>
      <c r="S239" s="8"/>
      <c r="T239" s="8"/>
      <c r="U239" s="8"/>
      <c r="V239" s="8"/>
      <c r="W239" s="8"/>
      <c r="X239" s="8"/>
      <c r="Y239" s="8"/>
    </row>
    <row r="240" spans="3:25" ht="15.75" customHeight="1">
      <c r="C240" s="8"/>
      <c r="P240" s="8"/>
      <c r="Q240" s="8"/>
      <c r="R240" s="8"/>
      <c r="S240" s="8"/>
      <c r="T240" s="8"/>
      <c r="U240" s="8"/>
      <c r="V240" s="8"/>
      <c r="W240" s="8"/>
      <c r="X240" s="8"/>
      <c r="Y240" s="8"/>
    </row>
    <row r="241" spans="3:25" ht="15.75" customHeight="1">
      <c r="C241" s="8"/>
      <c r="P241" s="8"/>
      <c r="Q241" s="8"/>
      <c r="R241" s="8"/>
      <c r="S241" s="8"/>
      <c r="T241" s="8"/>
      <c r="U241" s="8"/>
      <c r="V241" s="8"/>
      <c r="W241" s="8"/>
      <c r="X241" s="8"/>
      <c r="Y241" s="8"/>
    </row>
    <row r="242" spans="3:25" ht="15.75" customHeight="1">
      <c r="C242" s="8"/>
      <c r="P242" s="8"/>
      <c r="Q242" s="8"/>
      <c r="R242" s="8"/>
      <c r="S242" s="8"/>
      <c r="T242" s="8"/>
      <c r="U242" s="8"/>
      <c r="V242" s="8"/>
      <c r="W242" s="8"/>
      <c r="X242" s="8"/>
      <c r="Y242" s="8"/>
    </row>
    <row r="243" spans="3:25" ht="15.75" customHeight="1">
      <c r="C243" s="8"/>
      <c r="P243" s="8"/>
      <c r="Q243" s="8"/>
      <c r="R243" s="8"/>
      <c r="S243" s="8"/>
      <c r="T243" s="8"/>
      <c r="U243" s="8"/>
      <c r="V243" s="8"/>
      <c r="W243" s="8"/>
      <c r="X243" s="8"/>
      <c r="Y243" s="8"/>
    </row>
    <row r="244" spans="3:25" ht="15.75" customHeight="1">
      <c r="C244" s="8"/>
      <c r="P244" s="8"/>
      <c r="Q244" s="8"/>
      <c r="R244" s="8"/>
      <c r="S244" s="8"/>
      <c r="T244" s="8"/>
      <c r="U244" s="8"/>
      <c r="V244" s="8"/>
      <c r="W244" s="8"/>
      <c r="X244" s="8"/>
      <c r="Y244" s="8"/>
    </row>
    <row r="245" spans="3:25" ht="15.75" customHeight="1">
      <c r="C245" s="8"/>
      <c r="P245" s="8"/>
      <c r="Q245" s="8"/>
      <c r="R245" s="8"/>
      <c r="S245" s="8"/>
      <c r="T245" s="8"/>
      <c r="U245" s="8"/>
      <c r="V245" s="8"/>
      <c r="W245" s="8"/>
      <c r="X245" s="8"/>
      <c r="Y245" s="8"/>
    </row>
    <row r="246" spans="3:25" ht="15.75" customHeight="1">
      <c r="C246" s="8"/>
      <c r="P246" s="8"/>
      <c r="Q246" s="8"/>
      <c r="R246" s="8"/>
      <c r="S246" s="8"/>
      <c r="T246" s="8"/>
      <c r="U246" s="8"/>
      <c r="V246" s="8"/>
      <c r="W246" s="8"/>
      <c r="X246" s="8"/>
      <c r="Y246" s="8"/>
    </row>
    <row r="247" spans="3:25" ht="15.75" customHeight="1">
      <c r="C247" s="8"/>
      <c r="P247" s="8"/>
      <c r="Q247" s="8"/>
      <c r="R247" s="8"/>
      <c r="S247" s="8"/>
      <c r="T247" s="8"/>
      <c r="U247" s="8"/>
      <c r="V247" s="8"/>
      <c r="W247" s="8"/>
      <c r="X247" s="8"/>
      <c r="Y247" s="8"/>
    </row>
    <row r="248" spans="3:25" ht="15.75" customHeight="1">
      <c r="C248" s="8"/>
      <c r="P248" s="8"/>
      <c r="Q248" s="8"/>
      <c r="R248" s="8"/>
      <c r="S248" s="8"/>
      <c r="T248" s="8"/>
      <c r="U248" s="8"/>
      <c r="V248" s="8"/>
      <c r="W248" s="8"/>
      <c r="X248" s="8"/>
      <c r="Y248" s="8"/>
    </row>
    <row r="249" spans="3:25" ht="15.75" customHeight="1">
      <c r="C249" s="8"/>
      <c r="P249" s="8"/>
      <c r="Q249" s="8"/>
      <c r="R249" s="8"/>
      <c r="S249" s="8"/>
      <c r="T249" s="8"/>
      <c r="U249" s="8"/>
      <c r="V249" s="8"/>
      <c r="W249" s="8"/>
      <c r="X249" s="8"/>
      <c r="Y249" s="8"/>
    </row>
    <row r="250" spans="3:25" ht="15.75" customHeight="1">
      <c r="C250" s="8"/>
      <c r="P250" s="8"/>
      <c r="Q250" s="8"/>
      <c r="R250" s="8"/>
      <c r="S250" s="8"/>
      <c r="T250" s="8"/>
      <c r="U250" s="8"/>
      <c r="V250" s="8"/>
      <c r="W250" s="8"/>
      <c r="X250" s="8"/>
      <c r="Y250" s="8"/>
    </row>
    <row r="251" spans="3:25" ht="15.75" customHeight="1">
      <c r="C251" s="8"/>
      <c r="P251" s="8"/>
      <c r="Q251" s="8"/>
      <c r="R251" s="8"/>
      <c r="S251" s="8"/>
      <c r="T251" s="8"/>
      <c r="U251" s="8"/>
      <c r="V251" s="8"/>
      <c r="W251" s="8"/>
      <c r="X251" s="8"/>
      <c r="Y251" s="8"/>
    </row>
    <row r="252" spans="3:25" ht="15.75" customHeight="1">
      <c r="C252" s="8"/>
      <c r="P252" s="8"/>
      <c r="Q252" s="8"/>
      <c r="R252" s="8"/>
      <c r="S252" s="8"/>
      <c r="T252" s="8"/>
      <c r="U252" s="8"/>
      <c r="V252" s="8"/>
      <c r="W252" s="8"/>
      <c r="X252" s="8"/>
      <c r="Y252" s="8"/>
    </row>
    <row r="253" spans="3:25" ht="15.75" customHeight="1">
      <c r="C253" s="8"/>
      <c r="P253" s="8"/>
      <c r="Q253" s="8"/>
      <c r="R253" s="8"/>
      <c r="S253" s="8"/>
      <c r="T253" s="8"/>
      <c r="U253" s="8"/>
      <c r="V253" s="8"/>
      <c r="W253" s="8"/>
      <c r="X253" s="8"/>
      <c r="Y253" s="8"/>
    </row>
    <row r="254" spans="3:25" ht="15.75" customHeight="1">
      <c r="C254" s="8"/>
      <c r="P254" s="8"/>
      <c r="Q254" s="8"/>
      <c r="R254" s="8"/>
      <c r="S254" s="8"/>
      <c r="T254" s="8"/>
      <c r="U254" s="8"/>
      <c r="V254" s="8"/>
      <c r="W254" s="8"/>
      <c r="X254" s="8"/>
      <c r="Y254" s="8"/>
    </row>
    <row r="255" spans="3:25" ht="15.75" customHeight="1">
      <c r="C255" s="8"/>
      <c r="P255" s="8"/>
      <c r="Q255" s="8"/>
      <c r="R255" s="8"/>
      <c r="S255" s="8"/>
      <c r="T255" s="8"/>
      <c r="U255" s="8"/>
      <c r="V255" s="8"/>
      <c r="W255" s="8"/>
      <c r="X255" s="8"/>
      <c r="Y255" s="8"/>
    </row>
    <row r="256" spans="3:25" ht="15.75" customHeight="1">
      <c r="C256" s="8"/>
      <c r="P256" s="8"/>
      <c r="Q256" s="8"/>
      <c r="R256" s="8"/>
      <c r="S256" s="8"/>
      <c r="T256" s="8"/>
      <c r="U256" s="8"/>
      <c r="V256" s="8"/>
      <c r="W256" s="8"/>
      <c r="X256" s="8"/>
      <c r="Y256" s="8"/>
    </row>
    <row r="257" spans="3:25" ht="15.75" customHeight="1">
      <c r="C257" s="8"/>
      <c r="P257" s="8"/>
      <c r="Q257" s="8"/>
      <c r="R257" s="8"/>
      <c r="S257" s="8"/>
      <c r="T257" s="8"/>
      <c r="U257" s="8"/>
      <c r="V257" s="8"/>
      <c r="W257" s="8"/>
      <c r="X257" s="8"/>
      <c r="Y257" s="8"/>
    </row>
    <row r="258" spans="3:25" ht="15.75" customHeight="1">
      <c r="C258" s="8"/>
      <c r="P258" s="8"/>
      <c r="Q258" s="8"/>
      <c r="R258" s="8"/>
      <c r="S258" s="8"/>
      <c r="T258" s="8"/>
      <c r="U258" s="8"/>
      <c r="V258" s="8"/>
      <c r="W258" s="8"/>
      <c r="X258" s="8"/>
      <c r="Y258" s="8"/>
    </row>
    <row r="259" spans="3:25" ht="15.75" customHeight="1">
      <c r="C259" s="8"/>
      <c r="P259" s="8"/>
      <c r="Q259" s="8"/>
      <c r="R259" s="8"/>
      <c r="S259" s="8"/>
      <c r="T259" s="8"/>
      <c r="U259" s="8"/>
      <c r="V259" s="8"/>
      <c r="W259" s="8"/>
      <c r="X259" s="8"/>
      <c r="Y259" s="8"/>
    </row>
    <row r="260" spans="3:25" ht="15.75" customHeight="1">
      <c r="C260" s="8"/>
      <c r="P260" s="8"/>
      <c r="Q260" s="8"/>
      <c r="R260" s="8"/>
      <c r="S260" s="8"/>
      <c r="T260" s="8"/>
      <c r="U260" s="8"/>
      <c r="V260" s="8"/>
      <c r="W260" s="8"/>
      <c r="X260" s="8"/>
      <c r="Y260" s="8"/>
    </row>
    <row r="261" spans="3:25" ht="15.75" customHeight="1">
      <c r="C261" s="8"/>
      <c r="P261" s="8"/>
      <c r="Q261" s="8"/>
      <c r="R261" s="8"/>
      <c r="S261" s="8"/>
      <c r="T261" s="8"/>
      <c r="U261" s="8"/>
      <c r="V261" s="8"/>
      <c r="W261" s="8"/>
      <c r="X261" s="8"/>
      <c r="Y261" s="8"/>
    </row>
    <row r="262" spans="3:25" ht="15.75" customHeight="1">
      <c r="C262" s="8"/>
      <c r="P262" s="8"/>
      <c r="Q262" s="8"/>
      <c r="R262" s="8"/>
      <c r="S262" s="8"/>
      <c r="T262" s="8"/>
      <c r="U262" s="8"/>
      <c r="V262" s="8"/>
      <c r="W262" s="8"/>
      <c r="X262" s="8"/>
      <c r="Y262" s="8"/>
    </row>
    <row r="263" spans="3:25" ht="15.75" customHeight="1">
      <c r="C263" s="8"/>
      <c r="P263" s="8"/>
      <c r="Q263" s="8"/>
      <c r="R263" s="8"/>
      <c r="S263" s="8"/>
      <c r="T263" s="8"/>
      <c r="U263" s="8"/>
      <c r="V263" s="8"/>
      <c r="W263" s="8"/>
      <c r="X263" s="8"/>
      <c r="Y263" s="8"/>
    </row>
    <row r="264" spans="3:25" ht="15.75" customHeight="1">
      <c r="C264" s="8"/>
      <c r="P264" s="8"/>
      <c r="Q264" s="8"/>
      <c r="R264" s="8"/>
      <c r="S264" s="8"/>
      <c r="T264" s="8"/>
      <c r="U264" s="8"/>
      <c r="V264" s="8"/>
      <c r="W264" s="8"/>
      <c r="X264" s="8"/>
      <c r="Y264" s="8"/>
    </row>
    <row r="265" spans="3:25" ht="15.75" customHeight="1">
      <c r="C265" s="8"/>
      <c r="P265" s="8"/>
      <c r="Q265" s="8"/>
      <c r="R265" s="8"/>
      <c r="S265" s="8"/>
      <c r="T265" s="8"/>
      <c r="U265" s="8"/>
      <c r="V265" s="8"/>
      <c r="W265" s="8"/>
      <c r="X265" s="8"/>
      <c r="Y265" s="8"/>
    </row>
    <row r="266" spans="3:25" ht="15.75" customHeight="1">
      <c r="C266" s="8"/>
      <c r="P266" s="8"/>
      <c r="Q266" s="8"/>
      <c r="R266" s="8"/>
      <c r="S266" s="8"/>
      <c r="T266" s="8"/>
      <c r="U266" s="8"/>
      <c r="V266" s="8"/>
      <c r="W266" s="8"/>
      <c r="X266" s="8"/>
      <c r="Y266" s="8"/>
    </row>
    <row r="267" spans="3:25" ht="15.75" customHeight="1">
      <c r="C267" s="8"/>
      <c r="P267" s="8"/>
      <c r="Q267" s="8"/>
      <c r="R267" s="8"/>
      <c r="S267" s="8"/>
      <c r="T267" s="8"/>
      <c r="U267" s="8"/>
      <c r="V267" s="8"/>
      <c r="W267" s="8"/>
      <c r="X267" s="8"/>
      <c r="Y267" s="8"/>
    </row>
    <row r="268" spans="3:25" ht="15.75" customHeight="1">
      <c r="C268" s="8"/>
      <c r="P268" s="8"/>
      <c r="Q268" s="8"/>
      <c r="R268" s="8"/>
      <c r="S268" s="8"/>
      <c r="T268" s="8"/>
      <c r="U268" s="8"/>
      <c r="V268" s="8"/>
      <c r="W268" s="8"/>
      <c r="X268" s="8"/>
      <c r="Y268" s="8"/>
    </row>
    <row r="269" spans="3:25" ht="15.75" customHeight="1">
      <c r="C269" s="8"/>
      <c r="P269" s="8"/>
      <c r="Q269" s="8"/>
      <c r="R269" s="8"/>
      <c r="S269" s="8"/>
      <c r="T269" s="8"/>
      <c r="U269" s="8"/>
      <c r="V269" s="8"/>
      <c r="W269" s="8"/>
      <c r="X269" s="8"/>
      <c r="Y269" s="8"/>
    </row>
    <row r="270" spans="3:25" ht="15.75" customHeight="1">
      <c r="C270" s="8"/>
      <c r="P270" s="8"/>
      <c r="Q270" s="8"/>
      <c r="R270" s="8"/>
      <c r="S270" s="8"/>
      <c r="T270" s="8"/>
      <c r="U270" s="8"/>
      <c r="V270" s="8"/>
      <c r="W270" s="8"/>
      <c r="X270" s="8"/>
      <c r="Y270" s="8"/>
    </row>
    <row r="271" spans="3:25" ht="15.75" customHeight="1">
      <c r="C271" s="8"/>
      <c r="P271" s="8"/>
      <c r="Q271" s="8"/>
      <c r="R271" s="8"/>
      <c r="S271" s="8"/>
      <c r="T271" s="8"/>
      <c r="U271" s="8"/>
      <c r="V271" s="8"/>
      <c r="W271" s="8"/>
      <c r="X271" s="8"/>
      <c r="Y271" s="8"/>
    </row>
    <row r="272" spans="3:25" ht="15.75" customHeight="1">
      <c r="C272" s="8"/>
      <c r="P272" s="8"/>
      <c r="Q272" s="8"/>
      <c r="R272" s="8"/>
      <c r="S272" s="8"/>
      <c r="T272" s="8"/>
      <c r="U272" s="8"/>
      <c r="V272" s="8"/>
      <c r="W272" s="8"/>
      <c r="X272" s="8"/>
      <c r="Y272" s="8"/>
    </row>
    <row r="273" spans="3:25" ht="15.75" customHeight="1">
      <c r="C273" s="8"/>
      <c r="P273" s="8"/>
      <c r="Q273" s="8"/>
      <c r="R273" s="8"/>
      <c r="S273" s="8"/>
      <c r="T273" s="8"/>
      <c r="U273" s="8"/>
      <c r="V273" s="8"/>
      <c r="W273" s="8"/>
      <c r="X273" s="8"/>
      <c r="Y273" s="8"/>
    </row>
    <row r="274" spans="3:25" ht="15.75" customHeight="1">
      <c r="C274" s="8"/>
      <c r="P274" s="8"/>
      <c r="Q274" s="8"/>
      <c r="R274" s="8"/>
      <c r="S274" s="8"/>
      <c r="T274" s="8"/>
      <c r="U274" s="8"/>
      <c r="V274" s="8"/>
      <c r="W274" s="8"/>
      <c r="X274" s="8"/>
      <c r="Y274" s="8"/>
    </row>
    <row r="275" spans="3:25" ht="15.75" customHeight="1">
      <c r="C275" s="8"/>
      <c r="P275" s="8"/>
      <c r="Q275" s="8"/>
      <c r="R275" s="8"/>
      <c r="S275" s="8"/>
      <c r="T275" s="8"/>
      <c r="U275" s="8"/>
      <c r="V275" s="8"/>
      <c r="W275" s="8"/>
      <c r="X275" s="8"/>
      <c r="Y275" s="8"/>
    </row>
    <row r="276" spans="3:25" ht="15.75" customHeight="1">
      <c r="C276" s="8"/>
      <c r="P276" s="8"/>
      <c r="Q276" s="8"/>
      <c r="R276" s="8"/>
      <c r="S276" s="8"/>
      <c r="T276" s="8"/>
      <c r="U276" s="8"/>
      <c r="V276" s="8"/>
      <c r="W276" s="8"/>
      <c r="X276" s="8"/>
      <c r="Y276" s="8"/>
    </row>
    <row r="277" spans="3:25" ht="15.75" customHeight="1">
      <c r="C277" s="8"/>
      <c r="P277" s="8"/>
      <c r="Q277" s="8"/>
      <c r="R277" s="8"/>
      <c r="S277" s="8"/>
      <c r="T277" s="8"/>
      <c r="U277" s="8"/>
      <c r="V277" s="8"/>
      <c r="W277" s="8"/>
      <c r="X277" s="8"/>
      <c r="Y277" s="8"/>
    </row>
    <row r="278" spans="3:25" ht="15.75" customHeight="1">
      <c r="C278" s="8"/>
      <c r="P278" s="8"/>
      <c r="Q278" s="8"/>
      <c r="R278" s="8"/>
      <c r="S278" s="8"/>
      <c r="T278" s="8"/>
      <c r="U278" s="8"/>
      <c r="V278" s="8"/>
      <c r="W278" s="8"/>
      <c r="X278" s="8"/>
      <c r="Y278" s="8"/>
    </row>
    <row r="279" spans="3:25" ht="15.75" customHeight="1">
      <c r="C279" s="8"/>
      <c r="P279" s="8"/>
      <c r="Q279" s="8"/>
      <c r="R279" s="8"/>
      <c r="S279" s="8"/>
      <c r="T279" s="8"/>
      <c r="U279" s="8"/>
      <c r="V279" s="8"/>
      <c r="W279" s="8"/>
      <c r="X279" s="8"/>
      <c r="Y279" s="8"/>
    </row>
    <row r="280" spans="3:25" ht="15.75" customHeight="1">
      <c r="C280" s="8"/>
      <c r="P280" s="8"/>
      <c r="Q280" s="8"/>
      <c r="R280" s="8"/>
      <c r="S280" s="8"/>
      <c r="T280" s="8"/>
      <c r="U280" s="8"/>
      <c r="V280" s="8"/>
      <c r="W280" s="8"/>
      <c r="X280" s="8"/>
      <c r="Y280" s="8"/>
    </row>
    <row r="281" spans="3:25" ht="15.75" customHeight="1">
      <c r="C281" s="8"/>
      <c r="P281" s="8"/>
      <c r="Q281" s="8"/>
      <c r="R281" s="8"/>
      <c r="S281" s="8"/>
      <c r="T281" s="8"/>
      <c r="U281" s="8"/>
      <c r="V281" s="8"/>
      <c r="W281" s="8"/>
      <c r="X281" s="8"/>
      <c r="Y281" s="8"/>
    </row>
    <row r="282" spans="3:25" ht="15.75" customHeight="1">
      <c r="C282" s="8"/>
      <c r="P282" s="8"/>
      <c r="Q282" s="8"/>
      <c r="R282" s="8"/>
      <c r="S282" s="8"/>
      <c r="T282" s="8"/>
      <c r="U282" s="8"/>
      <c r="V282" s="8"/>
      <c r="W282" s="8"/>
      <c r="X282" s="8"/>
      <c r="Y282" s="8"/>
    </row>
    <row r="283" spans="3:25" ht="15.75" customHeight="1">
      <c r="C283" s="8"/>
      <c r="P283" s="8"/>
      <c r="Q283" s="8"/>
      <c r="R283" s="8"/>
      <c r="S283" s="8"/>
      <c r="T283" s="8"/>
      <c r="U283" s="8"/>
      <c r="V283" s="8"/>
      <c r="W283" s="8"/>
      <c r="X283" s="8"/>
      <c r="Y283" s="8"/>
    </row>
    <row r="284" spans="3:25" ht="15.75" customHeight="1">
      <c r="C284" s="8"/>
      <c r="P284" s="8"/>
      <c r="Q284" s="8"/>
      <c r="R284" s="8"/>
      <c r="S284" s="8"/>
      <c r="T284" s="8"/>
      <c r="U284" s="8"/>
      <c r="V284" s="8"/>
      <c r="W284" s="8"/>
      <c r="X284" s="8"/>
      <c r="Y284" s="8"/>
    </row>
    <row r="285" spans="3:25" ht="15.75" customHeight="1">
      <c r="C285" s="8"/>
      <c r="P285" s="8"/>
      <c r="Q285" s="8"/>
      <c r="R285" s="8"/>
      <c r="S285" s="8"/>
      <c r="T285" s="8"/>
      <c r="U285" s="8"/>
      <c r="V285" s="8"/>
      <c r="W285" s="8"/>
      <c r="X285" s="8"/>
      <c r="Y285" s="8"/>
    </row>
    <row r="286" spans="3:25" ht="15.75" customHeight="1">
      <c r="C286" s="8"/>
      <c r="P286" s="8"/>
      <c r="Q286" s="8"/>
      <c r="R286" s="8"/>
      <c r="S286" s="8"/>
      <c r="T286" s="8"/>
      <c r="U286" s="8"/>
      <c r="V286" s="8"/>
      <c r="W286" s="8"/>
      <c r="X286" s="8"/>
      <c r="Y286" s="8"/>
    </row>
    <row r="287" spans="3:25" ht="15.75" customHeight="1">
      <c r="C287" s="8"/>
      <c r="P287" s="8"/>
      <c r="Q287" s="8"/>
      <c r="R287" s="8"/>
      <c r="S287" s="8"/>
      <c r="T287" s="8"/>
      <c r="U287" s="8"/>
      <c r="V287" s="8"/>
      <c r="W287" s="8"/>
      <c r="X287" s="8"/>
      <c r="Y287" s="8"/>
    </row>
    <row r="288" spans="3:25" ht="15.75" customHeight="1">
      <c r="C288" s="8"/>
      <c r="P288" s="8"/>
      <c r="Q288" s="8"/>
      <c r="R288" s="8"/>
      <c r="S288" s="8"/>
      <c r="T288" s="8"/>
      <c r="U288" s="8"/>
      <c r="V288" s="8"/>
      <c r="W288" s="8"/>
      <c r="X288" s="8"/>
      <c r="Y288" s="8"/>
    </row>
    <row r="289" spans="3:25" ht="15.75" customHeight="1">
      <c r="C289" s="8"/>
      <c r="P289" s="8"/>
      <c r="Q289" s="8"/>
      <c r="R289" s="8"/>
      <c r="S289" s="8"/>
      <c r="T289" s="8"/>
      <c r="U289" s="8"/>
      <c r="V289" s="8"/>
      <c r="W289" s="8"/>
      <c r="X289" s="8"/>
      <c r="Y289" s="8"/>
    </row>
    <row r="290" spans="3:25" ht="15.75" customHeight="1">
      <c r="C290" s="8"/>
      <c r="P290" s="8"/>
      <c r="Q290" s="8"/>
      <c r="R290" s="8"/>
      <c r="S290" s="8"/>
      <c r="T290" s="8"/>
      <c r="U290" s="8"/>
      <c r="V290" s="8"/>
      <c r="W290" s="8"/>
      <c r="X290" s="8"/>
      <c r="Y290" s="8"/>
    </row>
    <row r="291" spans="3:25" ht="15.75" customHeight="1">
      <c r="C291" s="8"/>
      <c r="P291" s="8"/>
      <c r="Q291" s="8"/>
      <c r="R291" s="8"/>
      <c r="S291" s="8"/>
      <c r="T291" s="8"/>
      <c r="U291" s="8"/>
      <c r="V291" s="8"/>
      <c r="W291" s="8"/>
      <c r="X291" s="8"/>
      <c r="Y291" s="8"/>
    </row>
    <row r="292" spans="3:25" ht="15.75" customHeight="1">
      <c r="C292" s="8"/>
      <c r="P292" s="8"/>
      <c r="Q292" s="8"/>
      <c r="R292" s="8"/>
      <c r="S292" s="8"/>
      <c r="T292" s="8"/>
      <c r="U292" s="8"/>
      <c r="V292" s="8"/>
      <c r="W292" s="8"/>
      <c r="X292" s="8"/>
      <c r="Y292" s="8"/>
    </row>
    <row r="293" spans="3:25" ht="15.75" customHeight="1">
      <c r="C293" s="8"/>
      <c r="P293" s="8"/>
      <c r="Q293" s="8"/>
      <c r="R293" s="8"/>
      <c r="S293" s="8"/>
      <c r="T293" s="8"/>
      <c r="U293" s="8"/>
      <c r="V293" s="8"/>
      <c r="W293" s="8"/>
      <c r="X293" s="8"/>
      <c r="Y293" s="8"/>
    </row>
    <row r="294" spans="3:25" ht="15.75" customHeight="1">
      <c r="C294" s="8"/>
      <c r="P294" s="8"/>
      <c r="Q294" s="8"/>
      <c r="R294" s="8"/>
      <c r="S294" s="8"/>
      <c r="T294" s="8"/>
      <c r="U294" s="8"/>
      <c r="V294" s="8"/>
      <c r="W294" s="8"/>
      <c r="X294" s="8"/>
      <c r="Y294" s="8"/>
    </row>
    <row r="295" spans="3:25" ht="15.75" customHeight="1">
      <c r="C295" s="8"/>
      <c r="P295" s="8"/>
      <c r="Q295" s="8"/>
      <c r="R295" s="8"/>
      <c r="S295" s="8"/>
      <c r="T295" s="8"/>
      <c r="U295" s="8"/>
      <c r="V295" s="8"/>
      <c r="W295" s="8"/>
      <c r="X295" s="8"/>
      <c r="Y295" s="8"/>
    </row>
    <row r="296" spans="3:25" ht="15.75" customHeight="1">
      <c r="C296" s="8"/>
      <c r="P296" s="8"/>
      <c r="Q296" s="8"/>
      <c r="R296" s="8"/>
      <c r="S296" s="8"/>
      <c r="T296" s="8"/>
      <c r="U296" s="8"/>
      <c r="V296" s="8"/>
      <c r="W296" s="8"/>
      <c r="X296" s="8"/>
      <c r="Y296" s="8"/>
    </row>
    <row r="297" spans="3:25" ht="15.75" customHeight="1">
      <c r="C297" s="8"/>
      <c r="P297" s="8"/>
      <c r="Q297" s="8"/>
      <c r="R297" s="8"/>
      <c r="S297" s="8"/>
      <c r="T297" s="8"/>
      <c r="U297" s="8"/>
      <c r="V297" s="8"/>
      <c r="W297" s="8"/>
      <c r="X297" s="8"/>
      <c r="Y297" s="8"/>
    </row>
    <row r="298" spans="3:25" ht="15.75" customHeight="1">
      <c r="C298" s="8"/>
      <c r="P298" s="8"/>
      <c r="Q298" s="8"/>
      <c r="R298" s="8"/>
      <c r="S298" s="8"/>
      <c r="T298" s="8"/>
      <c r="U298" s="8"/>
      <c r="V298" s="8"/>
      <c r="W298" s="8"/>
      <c r="X298" s="8"/>
      <c r="Y298" s="8"/>
    </row>
    <row r="299" spans="3:25" ht="15.75" customHeight="1">
      <c r="C299" s="8"/>
      <c r="P299" s="8"/>
      <c r="Q299" s="8"/>
      <c r="R299" s="8"/>
      <c r="S299" s="8"/>
      <c r="T299" s="8"/>
      <c r="U299" s="8"/>
      <c r="V299" s="8"/>
      <c r="W299" s="8"/>
      <c r="X299" s="8"/>
      <c r="Y299" s="8"/>
    </row>
    <row r="300" spans="3:25" ht="15.75" customHeight="1">
      <c r="C300" s="8"/>
      <c r="P300" s="8"/>
      <c r="Q300" s="8"/>
      <c r="R300" s="8"/>
      <c r="S300" s="8"/>
      <c r="T300" s="8"/>
      <c r="U300" s="8"/>
      <c r="V300" s="8"/>
      <c r="W300" s="8"/>
      <c r="X300" s="8"/>
      <c r="Y300" s="8"/>
    </row>
    <row r="301" spans="3:25" ht="15.75" customHeight="1">
      <c r="C301" s="8"/>
      <c r="P301" s="8"/>
      <c r="Q301" s="8"/>
      <c r="R301" s="8"/>
      <c r="S301" s="8"/>
      <c r="T301" s="8"/>
      <c r="U301" s="8"/>
      <c r="V301" s="8"/>
      <c r="W301" s="8"/>
      <c r="X301" s="8"/>
      <c r="Y301" s="8"/>
    </row>
    <row r="302" spans="3:25" ht="15.75" customHeight="1">
      <c r="C302" s="8"/>
      <c r="P302" s="8"/>
      <c r="Q302" s="8"/>
      <c r="R302" s="8"/>
      <c r="S302" s="8"/>
      <c r="T302" s="8"/>
      <c r="U302" s="8"/>
      <c r="V302" s="8"/>
      <c r="W302" s="8"/>
      <c r="X302" s="8"/>
      <c r="Y302" s="8"/>
    </row>
    <row r="303" spans="3:25" ht="15.75" customHeight="1">
      <c r="C303" s="8"/>
      <c r="P303" s="8"/>
      <c r="Q303" s="8"/>
      <c r="R303" s="8"/>
      <c r="S303" s="8"/>
      <c r="T303" s="8"/>
      <c r="U303" s="8"/>
      <c r="V303" s="8"/>
      <c r="W303" s="8"/>
      <c r="X303" s="8"/>
      <c r="Y303" s="8"/>
    </row>
    <row r="304" spans="3:25" ht="15.75" customHeight="1">
      <c r="C304" s="8"/>
      <c r="P304" s="8"/>
      <c r="Q304" s="8"/>
      <c r="R304" s="8"/>
      <c r="S304" s="8"/>
      <c r="T304" s="8"/>
      <c r="U304" s="8"/>
      <c r="V304" s="8"/>
      <c r="W304" s="8"/>
      <c r="X304" s="8"/>
      <c r="Y304" s="8"/>
    </row>
    <row r="305" spans="3:25" ht="15.75" customHeight="1">
      <c r="C305" s="8"/>
      <c r="P305" s="8"/>
      <c r="Q305" s="8"/>
      <c r="R305" s="8"/>
      <c r="S305" s="8"/>
      <c r="T305" s="8"/>
      <c r="U305" s="8"/>
      <c r="V305" s="8"/>
      <c r="W305" s="8"/>
      <c r="X305" s="8"/>
      <c r="Y305" s="8"/>
    </row>
    <row r="306" spans="3:25" ht="15.75" customHeight="1">
      <c r="C306" s="8"/>
      <c r="P306" s="8"/>
      <c r="Q306" s="8"/>
      <c r="R306" s="8"/>
      <c r="S306" s="8"/>
      <c r="T306" s="8"/>
      <c r="U306" s="8"/>
      <c r="V306" s="8"/>
      <c r="W306" s="8"/>
      <c r="X306" s="8"/>
      <c r="Y306" s="8"/>
    </row>
    <row r="307" spans="3:25" ht="15.75" customHeight="1">
      <c r="C307" s="8"/>
      <c r="P307" s="8"/>
      <c r="Q307" s="8"/>
      <c r="R307" s="8"/>
      <c r="S307" s="8"/>
      <c r="T307" s="8"/>
      <c r="U307" s="8"/>
      <c r="V307" s="8"/>
      <c r="W307" s="8"/>
      <c r="X307" s="8"/>
      <c r="Y307" s="8"/>
    </row>
    <row r="308" spans="3:25" ht="15.75" customHeight="1">
      <c r="C308" s="8"/>
      <c r="P308" s="8"/>
      <c r="Q308" s="8"/>
      <c r="R308" s="8"/>
      <c r="S308" s="8"/>
      <c r="T308" s="8"/>
      <c r="U308" s="8"/>
      <c r="V308" s="8"/>
      <c r="W308" s="8"/>
      <c r="X308" s="8"/>
      <c r="Y308" s="8"/>
    </row>
    <row r="309" spans="3:25" ht="15.75" customHeight="1">
      <c r="C309" s="8"/>
      <c r="P309" s="8"/>
      <c r="Q309" s="8"/>
      <c r="R309" s="8"/>
      <c r="S309" s="8"/>
      <c r="T309" s="8"/>
      <c r="U309" s="8"/>
      <c r="V309" s="8"/>
      <c r="W309" s="8"/>
      <c r="X309" s="8"/>
      <c r="Y309" s="8"/>
    </row>
    <row r="310" spans="3:25" ht="15.75" customHeight="1">
      <c r="C310" s="8"/>
      <c r="P310" s="8"/>
      <c r="Q310" s="8"/>
      <c r="R310" s="8"/>
      <c r="S310" s="8"/>
      <c r="T310" s="8"/>
      <c r="U310" s="8"/>
      <c r="V310" s="8"/>
      <c r="W310" s="8"/>
      <c r="X310" s="8"/>
      <c r="Y310" s="8"/>
    </row>
    <row r="311" spans="3:25" ht="15.75" customHeight="1">
      <c r="C311" s="8"/>
      <c r="P311" s="8"/>
      <c r="Q311" s="8"/>
      <c r="R311" s="8"/>
      <c r="S311" s="8"/>
      <c r="T311" s="8"/>
      <c r="U311" s="8"/>
      <c r="V311" s="8"/>
      <c r="W311" s="8"/>
      <c r="X311" s="8"/>
      <c r="Y311" s="8"/>
    </row>
    <row r="312" spans="3:25" ht="15.75" customHeight="1">
      <c r="C312" s="8"/>
      <c r="P312" s="8"/>
      <c r="Q312" s="8"/>
      <c r="R312" s="8"/>
      <c r="S312" s="8"/>
      <c r="T312" s="8"/>
      <c r="U312" s="8"/>
      <c r="V312" s="8"/>
      <c r="W312" s="8"/>
      <c r="X312" s="8"/>
      <c r="Y312" s="8"/>
    </row>
    <row r="313" spans="3:25" ht="15.75" customHeight="1">
      <c r="C313" s="8"/>
      <c r="P313" s="8"/>
      <c r="Q313" s="8"/>
      <c r="R313" s="8"/>
      <c r="S313" s="8"/>
      <c r="T313" s="8"/>
      <c r="U313" s="8"/>
      <c r="V313" s="8"/>
      <c r="W313" s="8"/>
      <c r="X313" s="8"/>
      <c r="Y313" s="8"/>
    </row>
    <row r="314" spans="3:25" ht="15.75" customHeight="1">
      <c r="C314" s="8"/>
      <c r="P314" s="8"/>
      <c r="Q314" s="8"/>
      <c r="R314" s="8"/>
      <c r="S314" s="8"/>
      <c r="T314" s="8"/>
      <c r="U314" s="8"/>
      <c r="V314" s="8"/>
      <c r="W314" s="8"/>
      <c r="X314" s="8"/>
      <c r="Y314" s="8"/>
    </row>
    <row r="315" spans="3:25" ht="15.75" customHeight="1">
      <c r="C315" s="8"/>
      <c r="P315" s="8"/>
      <c r="Q315" s="8"/>
      <c r="R315" s="8"/>
      <c r="S315" s="8"/>
      <c r="T315" s="8"/>
      <c r="U315" s="8"/>
      <c r="V315" s="8"/>
      <c r="W315" s="8"/>
      <c r="X315" s="8"/>
      <c r="Y315" s="8"/>
    </row>
    <row r="316" spans="3:25" ht="15.75" customHeight="1">
      <c r="C316" s="8"/>
      <c r="P316" s="8"/>
      <c r="Q316" s="8"/>
      <c r="R316" s="8"/>
      <c r="S316" s="8"/>
      <c r="T316" s="8"/>
      <c r="U316" s="8"/>
      <c r="V316" s="8"/>
      <c r="W316" s="8"/>
      <c r="X316" s="8"/>
      <c r="Y316" s="8"/>
    </row>
    <row r="317" spans="3:25" ht="15.75" customHeight="1">
      <c r="C317" s="8"/>
      <c r="P317" s="8"/>
      <c r="Q317" s="8"/>
      <c r="R317" s="8"/>
      <c r="S317" s="8"/>
      <c r="T317" s="8"/>
      <c r="U317" s="8"/>
      <c r="V317" s="8"/>
      <c r="W317" s="8"/>
      <c r="X317" s="8"/>
      <c r="Y317" s="8"/>
    </row>
    <row r="318" spans="3:25" ht="15.75" customHeight="1">
      <c r="C318" s="8"/>
      <c r="P318" s="8"/>
      <c r="Q318" s="8"/>
      <c r="R318" s="8"/>
      <c r="S318" s="8"/>
      <c r="T318" s="8"/>
      <c r="U318" s="8"/>
      <c r="V318" s="8"/>
      <c r="W318" s="8"/>
      <c r="X318" s="8"/>
      <c r="Y318" s="8"/>
    </row>
    <row r="319" spans="3:25" ht="15.75" customHeight="1">
      <c r="C319" s="8"/>
      <c r="P319" s="8"/>
      <c r="Q319" s="8"/>
      <c r="R319" s="8"/>
      <c r="S319" s="8"/>
      <c r="T319" s="8"/>
      <c r="U319" s="8"/>
      <c r="V319" s="8"/>
      <c r="W319" s="8"/>
      <c r="X319" s="8"/>
      <c r="Y319" s="8"/>
    </row>
    <row r="320" spans="3:25" ht="15.75" customHeight="1">
      <c r="C320" s="8"/>
      <c r="P320" s="8"/>
      <c r="Q320" s="8"/>
      <c r="R320" s="8"/>
      <c r="S320" s="8"/>
      <c r="T320" s="8"/>
      <c r="U320" s="8"/>
      <c r="V320" s="8"/>
      <c r="W320" s="8"/>
      <c r="X320" s="8"/>
      <c r="Y320" s="8"/>
    </row>
    <row r="321" spans="3:25" ht="15.75" customHeight="1">
      <c r="C321" s="8"/>
      <c r="P321" s="8"/>
      <c r="Q321" s="8"/>
      <c r="R321" s="8"/>
      <c r="S321" s="8"/>
      <c r="T321" s="8"/>
      <c r="U321" s="8"/>
      <c r="V321" s="8"/>
      <c r="W321" s="8"/>
      <c r="X321" s="8"/>
      <c r="Y321" s="8"/>
    </row>
    <row r="322" spans="3:25" ht="15.75" customHeight="1">
      <c r="C322" s="8"/>
      <c r="P322" s="8"/>
      <c r="Q322" s="8"/>
      <c r="R322" s="8"/>
      <c r="S322" s="8"/>
      <c r="T322" s="8"/>
      <c r="U322" s="8"/>
      <c r="V322" s="8"/>
      <c r="W322" s="8"/>
      <c r="X322" s="8"/>
      <c r="Y322" s="8"/>
    </row>
    <row r="323" spans="3:25" ht="15.75" customHeight="1">
      <c r="C323" s="8"/>
      <c r="P323" s="8"/>
      <c r="Q323" s="8"/>
      <c r="R323" s="8"/>
      <c r="S323" s="8"/>
      <c r="T323" s="8"/>
      <c r="U323" s="8"/>
      <c r="V323" s="8"/>
      <c r="W323" s="8"/>
      <c r="X323" s="8"/>
      <c r="Y323" s="8"/>
    </row>
    <row r="324" spans="3:25" ht="15.75" customHeight="1">
      <c r="C324" s="8"/>
      <c r="P324" s="8"/>
      <c r="Q324" s="8"/>
      <c r="R324" s="8"/>
      <c r="S324" s="8"/>
      <c r="T324" s="8"/>
      <c r="U324" s="8"/>
      <c r="V324" s="8"/>
      <c r="W324" s="8"/>
      <c r="X324" s="8"/>
      <c r="Y324" s="8"/>
    </row>
    <row r="325" spans="3:25" ht="15.75" customHeight="1">
      <c r="C325" s="8"/>
      <c r="P325" s="8"/>
      <c r="Q325" s="8"/>
      <c r="R325" s="8"/>
      <c r="S325" s="8"/>
      <c r="T325" s="8"/>
      <c r="U325" s="8"/>
      <c r="V325" s="8"/>
      <c r="W325" s="8"/>
      <c r="X325" s="8"/>
      <c r="Y325" s="8"/>
    </row>
    <row r="326" spans="3:25" ht="15.75" customHeight="1">
      <c r="C326" s="8"/>
      <c r="P326" s="8"/>
      <c r="Q326" s="8"/>
      <c r="R326" s="8"/>
      <c r="S326" s="8"/>
      <c r="T326" s="8"/>
      <c r="U326" s="8"/>
      <c r="V326" s="8"/>
      <c r="W326" s="8"/>
      <c r="X326" s="8"/>
      <c r="Y326" s="8"/>
    </row>
    <row r="327" spans="3:25" ht="15.75" customHeight="1">
      <c r="C327" s="8"/>
      <c r="P327" s="8"/>
      <c r="Q327" s="8"/>
      <c r="R327" s="8"/>
      <c r="S327" s="8"/>
      <c r="T327" s="8"/>
      <c r="U327" s="8"/>
      <c r="V327" s="8"/>
      <c r="W327" s="8"/>
      <c r="X327" s="8"/>
      <c r="Y327" s="8"/>
    </row>
    <row r="328" spans="3:25" ht="15.75" customHeight="1">
      <c r="C328" s="8"/>
      <c r="P328" s="8"/>
      <c r="Q328" s="8"/>
      <c r="R328" s="8"/>
      <c r="S328" s="8"/>
      <c r="T328" s="8"/>
      <c r="U328" s="8"/>
      <c r="V328" s="8"/>
      <c r="W328" s="8"/>
      <c r="X328" s="8"/>
      <c r="Y328" s="8"/>
    </row>
    <row r="329" spans="3:25" ht="15.75" customHeight="1">
      <c r="C329" s="8"/>
      <c r="P329" s="8"/>
      <c r="Q329" s="8"/>
      <c r="R329" s="8"/>
      <c r="S329" s="8"/>
      <c r="T329" s="8"/>
      <c r="U329" s="8"/>
      <c r="V329" s="8"/>
      <c r="W329" s="8"/>
      <c r="X329" s="8"/>
      <c r="Y329" s="8"/>
    </row>
    <row r="330" spans="3:25" ht="15.75" customHeight="1">
      <c r="C330" s="8"/>
      <c r="P330" s="8"/>
      <c r="Q330" s="8"/>
      <c r="R330" s="8"/>
      <c r="S330" s="8"/>
      <c r="T330" s="8"/>
      <c r="U330" s="8"/>
      <c r="V330" s="8"/>
      <c r="W330" s="8"/>
      <c r="X330" s="8"/>
      <c r="Y330" s="8"/>
    </row>
    <row r="331" spans="3:25" ht="15.75" customHeight="1">
      <c r="C331" s="8"/>
      <c r="P331" s="8"/>
      <c r="Q331" s="8"/>
      <c r="R331" s="8"/>
      <c r="S331" s="8"/>
      <c r="T331" s="8"/>
      <c r="U331" s="8"/>
      <c r="V331" s="8"/>
      <c r="W331" s="8"/>
      <c r="X331" s="8"/>
      <c r="Y331" s="8"/>
    </row>
    <row r="332" spans="3:25" ht="15.75" customHeight="1">
      <c r="C332" s="8"/>
      <c r="P332" s="8"/>
      <c r="Q332" s="8"/>
      <c r="R332" s="8"/>
      <c r="S332" s="8"/>
      <c r="T332" s="8"/>
      <c r="U332" s="8"/>
      <c r="V332" s="8"/>
      <c r="W332" s="8"/>
      <c r="X332" s="8"/>
      <c r="Y332" s="8"/>
    </row>
    <row r="333" spans="3:25" ht="15.75" customHeight="1">
      <c r="C333" s="8"/>
      <c r="P333" s="8"/>
      <c r="Q333" s="8"/>
      <c r="R333" s="8"/>
      <c r="S333" s="8"/>
      <c r="T333" s="8"/>
      <c r="U333" s="8"/>
      <c r="V333" s="8"/>
      <c r="W333" s="8"/>
      <c r="X333" s="8"/>
      <c r="Y333" s="8"/>
    </row>
    <row r="334" spans="3:25" ht="15.75" customHeight="1">
      <c r="C334" s="8"/>
      <c r="P334" s="8"/>
      <c r="Q334" s="8"/>
      <c r="R334" s="8"/>
      <c r="S334" s="8"/>
      <c r="T334" s="8"/>
      <c r="U334" s="8"/>
      <c r="V334" s="8"/>
      <c r="W334" s="8"/>
      <c r="X334" s="8"/>
      <c r="Y334" s="8"/>
    </row>
    <row r="335" spans="3:25" ht="15.75" customHeight="1">
      <c r="C335" s="8"/>
      <c r="P335" s="8"/>
      <c r="Q335" s="8"/>
      <c r="R335" s="8"/>
      <c r="S335" s="8"/>
      <c r="T335" s="8"/>
      <c r="U335" s="8"/>
      <c r="V335" s="8"/>
      <c r="W335" s="8"/>
      <c r="X335" s="8"/>
      <c r="Y335" s="8"/>
    </row>
    <row r="336" spans="3:25" ht="15.75" customHeight="1">
      <c r="C336" s="8"/>
      <c r="P336" s="8"/>
      <c r="Q336" s="8"/>
      <c r="R336" s="8"/>
      <c r="S336" s="8"/>
      <c r="T336" s="8"/>
      <c r="U336" s="8"/>
      <c r="V336" s="8"/>
      <c r="W336" s="8"/>
      <c r="X336" s="8"/>
      <c r="Y336" s="8"/>
    </row>
    <row r="337" spans="3:25" ht="15.75" customHeight="1">
      <c r="C337" s="8"/>
      <c r="P337" s="8"/>
      <c r="Q337" s="8"/>
      <c r="R337" s="8"/>
      <c r="S337" s="8"/>
      <c r="T337" s="8"/>
      <c r="U337" s="8"/>
      <c r="V337" s="8"/>
      <c r="W337" s="8"/>
      <c r="X337" s="8"/>
      <c r="Y337" s="8"/>
    </row>
    <row r="338" spans="3:25" ht="15.75" customHeight="1">
      <c r="C338" s="8"/>
      <c r="P338" s="8"/>
      <c r="Q338" s="8"/>
      <c r="R338" s="8"/>
      <c r="S338" s="8"/>
      <c r="T338" s="8"/>
      <c r="U338" s="8"/>
      <c r="V338" s="8"/>
      <c r="W338" s="8"/>
      <c r="X338" s="8"/>
      <c r="Y338" s="8"/>
    </row>
    <row r="339" spans="3:25" ht="15.75" customHeight="1">
      <c r="C339" s="8"/>
      <c r="P339" s="8"/>
      <c r="Q339" s="8"/>
      <c r="R339" s="8"/>
      <c r="S339" s="8"/>
      <c r="T339" s="8"/>
      <c r="U339" s="8"/>
      <c r="V339" s="8"/>
      <c r="W339" s="8"/>
      <c r="X339" s="8"/>
      <c r="Y339" s="8"/>
    </row>
    <row r="340" spans="3:25" ht="15.75" customHeight="1">
      <c r="C340" s="8"/>
      <c r="P340" s="8"/>
      <c r="Q340" s="8"/>
      <c r="R340" s="8"/>
      <c r="S340" s="8"/>
      <c r="T340" s="8"/>
      <c r="U340" s="8"/>
      <c r="V340" s="8"/>
      <c r="W340" s="8"/>
      <c r="X340" s="8"/>
      <c r="Y340" s="8"/>
    </row>
    <row r="341" spans="3:25" ht="15.75" customHeight="1">
      <c r="C341" s="8"/>
      <c r="P341" s="8"/>
      <c r="Q341" s="8"/>
      <c r="R341" s="8"/>
      <c r="S341" s="8"/>
      <c r="T341" s="8"/>
      <c r="U341" s="8"/>
      <c r="V341" s="8"/>
      <c r="W341" s="8"/>
      <c r="X341" s="8"/>
      <c r="Y341" s="8"/>
    </row>
    <row r="342" spans="3:25" ht="15.75" customHeight="1">
      <c r="C342" s="8"/>
      <c r="P342" s="8"/>
      <c r="Q342" s="8"/>
      <c r="R342" s="8"/>
      <c r="S342" s="8"/>
      <c r="T342" s="8"/>
      <c r="U342" s="8"/>
      <c r="V342" s="8"/>
      <c r="W342" s="8"/>
      <c r="X342" s="8"/>
      <c r="Y342" s="8"/>
    </row>
    <row r="343" spans="3:25" ht="15.75" customHeight="1">
      <c r="C343" s="8"/>
      <c r="P343" s="8"/>
      <c r="Q343" s="8"/>
      <c r="R343" s="8"/>
      <c r="S343" s="8"/>
      <c r="T343" s="8"/>
      <c r="U343" s="8"/>
      <c r="V343" s="8"/>
      <c r="W343" s="8"/>
      <c r="X343" s="8"/>
      <c r="Y343" s="8"/>
    </row>
    <row r="344" spans="3:25" ht="15.75" customHeight="1">
      <c r="C344" s="8"/>
      <c r="P344" s="8"/>
      <c r="Q344" s="8"/>
      <c r="R344" s="8"/>
      <c r="S344" s="8"/>
      <c r="T344" s="8"/>
      <c r="U344" s="8"/>
      <c r="V344" s="8"/>
      <c r="W344" s="8"/>
      <c r="X344" s="8"/>
      <c r="Y344" s="8"/>
    </row>
    <row r="345" spans="3:25" ht="15.75" customHeight="1">
      <c r="C345" s="8"/>
      <c r="P345" s="8"/>
      <c r="Q345" s="8"/>
      <c r="R345" s="8"/>
      <c r="S345" s="8"/>
      <c r="T345" s="8"/>
      <c r="U345" s="8"/>
      <c r="V345" s="8"/>
      <c r="W345" s="8"/>
      <c r="X345" s="8"/>
      <c r="Y345" s="8"/>
    </row>
    <row r="346" spans="3:25" ht="15.75" customHeight="1">
      <c r="C346" s="8"/>
      <c r="P346" s="8"/>
      <c r="Q346" s="8"/>
      <c r="R346" s="8"/>
      <c r="S346" s="8"/>
      <c r="T346" s="8"/>
      <c r="U346" s="8"/>
      <c r="V346" s="8"/>
      <c r="W346" s="8"/>
      <c r="X346" s="8"/>
      <c r="Y346" s="8"/>
    </row>
    <row r="347" spans="3:25" ht="15.75" customHeight="1">
      <c r="C347" s="8"/>
      <c r="P347" s="8"/>
      <c r="Q347" s="8"/>
      <c r="R347" s="8"/>
      <c r="S347" s="8"/>
      <c r="T347" s="8"/>
      <c r="U347" s="8"/>
      <c r="V347" s="8"/>
      <c r="W347" s="8"/>
      <c r="X347" s="8"/>
      <c r="Y347" s="8"/>
    </row>
    <row r="348" spans="3:25" ht="15.75" customHeight="1">
      <c r="C348" s="8"/>
      <c r="P348" s="8"/>
      <c r="Q348" s="8"/>
      <c r="R348" s="8"/>
      <c r="S348" s="8"/>
      <c r="T348" s="8"/>
      <c r="U348" s="8"/>
      <c r="V348" s="8"/>
      <c r="W348" s="8"/>
      <c r="X348" s="8"/>
      <c r="Y348" s="8"/>
    </row>
    <row r="349" spans="3:25" ht="15.75" customHeight="1">
      <c r="C349" s="8"/>
      <c r="P349" s="8"/>
      <c r="Q349" s="8"/>
      <c r="R349" s="8"/>
      <c r="S349" s="8"/>
      <c r="T349" s="8"/>
      <c r="U349" s="8"/>
      <c r="V349" s="8"/>
      <c r="W349" s="8"/>
      <c r="X349" s="8"/>
      <c r="Y349" s="8"/>
    </row>
    <row r="350" spans="3:25" ht="15.75" customHeight="1">
      <c r="C350" s="8"/>
      <c r="P350" s="8"/>
      <c r="Q350" s="8"/>
      <c r="R350" s="8"/>
      <c r="S350" s="8"/>
      <c r="T350" s="8"/>
      <c r="U350" s="8"/>
      <c r="V350" s="8"/>
      <c r="W350" s="8"/>
      <c r="X350" s="8"/>
      <c r="Y350" s="8"/>
    </row>
    <row r="351" spans="3:25" ht="15.75" customHeight="1">
      <c r="C351" s="8"/>
      <c r="P351" s="8"/>
      <c r="Q351" s="8"/>
      <c r="R351" s="8"/>
      <c r="S351" s="8"/>
      <c r="T351" s="8"/>
      <c r="U351" s="8"/>
      <c r="V351" s="8"/>
      <c r="W351" s="8"/>
      <c r="X351" s="8"/>
      <c r="Y351" s="8"/>
    </row>
    <row r="352" spans="3:25" ht="15.75" customHeight="1">
      <c r="C352" s="8"/>
      <c r="P352" s="8"/>
      <c r="Q352" s="8"/>
      <c r="R352" s="8"/>
      <c r="S352" s="8"/>
      <c r="T352" s="8"/>
      <c r="U352" s="8"/>
      <c r="V352" s="8"/>
      <c r="W352" s="8"/>
      <c r="X352" s="8"/>
      <c r="Y352" s="8"/>
    </row>
    <row r="353" spans="3:25" ht="15.75" customHeight="1">
      <c r="C353" s="8"/>
      <c r="P353" s="8"/>
      <c r="Q353" s="8"/>
      <c r="R353" s="8"/>
      <c r="S353" s="8"/>
      <c r="T353" s="8"/>
      <c r="U353" s="8"/>
      <c r="V353" s="8"/>
      <c r="W353" s="8"/>
      <c r="X353" s="8"/>
      <c r="Y353" s="8"/>
    </row>
    <row r="354" spans="3:25" ht="15.75" customHeight="1">
      <c r="C354" s="8"/>
      <c r="P354" s="8"/>
      <c r="Q354" s="8"/>
      <c r="R354" s="8"/>
      <c r="S354" s="8"/>
      <c r="T354" s="8"/>
      <c r="U354" s="8"/>
      <c r="V354" s="8"/>
      <c r="W354" s="8"/>
      <c r="X354" s="8"/>
      <c r="Y354" s="8"/>
    </row>
    <row r="355" spans="3:25" ht="15.75" customHeight="1">
      <c r="C355" s="8"/>
      <c r="P355" s="8"/>
      <c r="Q355" s="8"/>
      <c r="R355" s="8"/>
      <c r="S355" s="8"/>
      <c r="T355" s="8"/>
      <c r="U355" s="8"/>
      <c r="V355" s="8"/>
      <c r="W355" s="8"/>
      <c r="X355" s="8"/>
      <c r="Y355" s="8"/>
    </row>
    <row r="356" spans="3:25" ht="15.75" customHeight="1">
      <c r="C356" s="8"/>
      <c r="P356" s="8"/>
      <c r="Q356" s="8"/>
      <c r="R356" s="8"/>
      <c r="S356" s="8"/>
      <c r="T356" s="8"/>
      <c r="U356" s="8"/>
      <c r="V356" s="8"/>
      <c r="W356" s="8"/>
      <c r="X356" s="8"/>
      <c r="Y356" s="8"/>
    </row>
    <row r="357" spans="3:25" ht="15.75" customHeight="1">
      <c r="C357" s="8"/>
      <c r="P357" s="8"/>
      <c r="Q357" s="8"/>
      <c r="R357" s="8"/>
      <c r="S357" s="8"/>
      <c r="T357" s="8"/>
      <c r="U357" s="8"/>
      <c r="V357" s="8"/>
      <c r="W357" s="8"/>
      <c r="X357" s="8"/>
      <c r="Y357" s="8"/>
    </row>
    <row r="358" spans="3:25" ht="15.75" customHeight="1">
      <c r="C358" s="8"/>
      <c r="P358" s="8"/>
      <c r="Q358" s="8"/>
      <c r="R358" s="8"/>
      <c r="S358" s="8"/>
      <c r="T358" s="8"/>
      <c r="U358" s="8"/>
      <c r="V358" s="8"/>
      <c r="W358" s="8"/>
      <c r="X358" s="8"/>
      <c r="Y358" s="8"/>
    </row>
    <row r="359" spans="3:25" ht="15.75" customHeight="1">
      <c r="C359" s="8"/>
      <c r="P359" s="8"/>
      <c r="Q359" s="8"/>
      <c r="R359" s="8"/>
      <c r="S359" s="8"/>
      <c r="T359" s="8"/>
      <c r="U359" s="8"/>
      <c r="V359" s="8"/>
      <c r="W359" s="8"/>
      <c r="X359" s="8"/>
      <c r="Y359" s="8"/>
    </row>
    <row r="360" spans="3:25" ht="15.75" customHeight="1">
      <c r="C360" s="8"/>
      <c r="P360" s="8"/>
      <c r="Q360" s="8"/>
      <c r="R360" s="8"/>
      <c r="S360" s="8"/>
      <c r="T360" s="8"/>
      <c r="U360" s="8"/>
      <c r="V360" s="8"/>
      <c r="W360" s="8"/>
      <c r="X360" s="8"/>
      <c r="Y360" s="8"/>
    </row>
    <row r="361" spans="3:25" ht="15.75" customHeight="1">
      <c r="C361" s="8"/>
      <c r="P361" s="8"/>
      <c r="Q361" s="8"/>
      <c r="R361" s="8"/>
      <c r="S361" s="8"/>
      <c r="T361" s="8"/>
      <c r="U361" s="8"/>
      <c r="V361" s="8"/>
      <c r="W361" s="8"/>
      <c r="X361" s="8"/>
      <c r="Y361" s="8"/>
    </row>
    <row r="362" spans="3:25" ht="15.75" customHeight="1">
      <c r="C362" s="8"/>
      <c r="P362" s="8"/>
      <c r="Q362" s="8"/>
      <c r="R362" s="8"/>
      <c r="S362" s="8"/>
      <c r="T362" s="8"/>
      <c r="U362" s="8"/>
      <c r="V362" s="8"/>
      <c r="W362" s="8"/>
      <c r="X362" s="8"/>
      <c r="Y362" s="8"/>
    </row>
    <row r="363" spans="3:25" ht="15.75" customHeight="1">
      <c r="C363" s="8"/>
      <c r="P363" s="8"/>
      <c r="Q363" s="8"/>
      <c r="R363" s="8"/>
      <c r="S363" s="8"/>
      <c r="T363" s="8"/>
      <c r="U363" s="8"/>
      <c r="V363" s="8"/>
      <c r="W363" s="8"/>
      <c r="X363" s="8"/>
      <c r="Y363" s="8"/>
    </row>
    <row r="364" spans="3:25" ht="15.75" customHeight="1">
      <c r="C364" s="8"/>
      <c r="P364" s="8"/>
      <c r="Q364" s="8"/>
      <c r="R364" s="8"/>
      <c r="S364" s="8"/>
      <c r="T364" s="8"/>
      <c r="U364" s="8"/>
      <c r="V364" s="8"/>
      <c r="W364" s="8"/>
      <c r="X364" s="8"/>
      <c r="Y364" s="8"/>
    </row>
    <row r="365" spans="3:25" ht="15.75" customHeight="1">
      <c r="C365" s="8"/>
      <c r="P365" s="8"/>
      <c r="Q365" s="8"/>
      <c r="R365" s="8"/>
      <c r="S365" s="8"/>
      <c r="T365" s="8"/>
      <c r="U365" s="8"/>
      <c r="V365" s="8"/>
      <c r="W365" s="8"/>
      <c r="X365" s="8"/>
      <c r="Y365" s="8"/>
    </row>
    <row r="366" spans="3:25" ht="15.75" customHeight="1">
      <c r="C366" s="8"/>
      <c r="P366" s="8"/>
      <c r="Q366" s="8"/>
      <c r="R366" s="8"/>
      <c r="S366" s="8"/>
      <c r="T366" s="8"/>
      <c r="U366" s="8"/>
      <c r="V366" s="8"/>
      <c r="W366" s="8"/>
      <c r="X366" s="8"/>
      <c r="Y366" s="8"/>
    </row>
    <row r="367" spans="3:25" ht="15.75" customHeight="1">
      <c r="C367" s="8"/>
      <c r="P367" s="8"/>
      <c r="Q367" s="8"/>
      <c r="R367" s="8"/>
      <c r="S367" s="8"/>
      <c r="T367" s="8"/>
      <c r="U367" s="8"/>
      <c r="V367" s="8"/>
      <c r="W367" s="8"/>
      <c r="X367" s="8"/>
      <c r="Y367" s="8"/>
    </row>
    <row r="368" spans="3:25" ht="15.75" customHeight="1">
      <c r="C368" s="8"/>
      <c r="P368" s="8"/>
      <c r="Q368" s="8"/>
      <c r="R368" s="8"/>
      <c r="S368" s="8"/>
      <c r="T368" s="8"/>
      <c r="U368" s="8"/>
      <c r="V368" s="8"/>
      <c r="W368" s="8"/>
      <c r="X368" s="8"/>
      <c r="Y368" s="8"/>
    </row>
    <row r="369" spans="3:25" ht="15.75" customHeight="1">
      <c r="C369" s="8"/>
      <c r="P369" s="8"/>
      <c r="Q369" s="8"/>
      <c r="R369" s="8"/>
      <c r="S369" s="8"/>
      <c r="T369" s="8"/>
      <c r="U369" s="8"/>
      <c r="V369" s="8"/>
      <c r="W369" s="8"/>
      <c r="X369" s="8"/>
      <c r="Y369" s="8"/>
    </row>
    <row r="370" spans="3:25" ht="15.75" customHeight="1">
      <c r="C370" s="8"/>
      <c r="P370" s="8"/>
      <c r="Q370" s="8"/>
      <c r="R370" s="8"/>
      <c r="S370" s="8"/>
      <c r="T370" s="8"/>
      <c r="U370" s="8"/>
      <c r="V370" s="8"/>
      <c r="W370" s="8"/>
      <c r="X370" s="8"/>
      <c r="Y370" s="8"/>
    </row>
    <row r="371" spans="3:25" ht="15.75" customHeight="1">
      <c r="C371" s="8"/>
      <c r="P371" s="8"/>
      <c r="Q371" s="8"/>
      <c r="R371" s="8"/>
      <c r="S371" s="8"/>
      <c r="T371" s="8"/>
      <c r="U371" s="8"/>
      <c r="V371" s="8"/>
      <c r="W371" s="8"/>
      <c r="X371" s="8"/>
      <c r="Y371" s="8"/>
    </row>
    <row r="372" spans="3:25" ht="15.75" customHeight="1">
      <c r="C372" s="8"/>
      <c r="P372" s="8"/>
      <c r="Q372" s="8"/>
      <c r="R372" s="8"/>
      <c r="S372" s="8"/>
      <c r="T372" s="8"/>
      <c r="U372" s="8"/>
      <c r="V372" s="8"/>
      <c r="W372" s="8"/>
      <c r="X372" s="8"/>
      <c r="Y372" s="8"/>
    </row>
    <row r="373" spans="3:25" ht="15.75" customHeight="1">
      <c r="C373" s="8"/>
      <c r="P373" s="8"/>
      <c r="Q373" s="8"/>
      <c r="R373" s="8"/>
      <c r="S373" s="8"/>
      <c r="T373" s="8"/>
      <c r="U373" s="8"/>
      <c r="V373" s="8"/>
      <c r="W373" s="8"/>
      <c r="X373" s="8"/>
      <c r="Y373" s="8"/>
    </row>
    <row r="374" spans="3:25" ht="15.75" customHeight="1">
      <c r="C374" s="8"/>
      <c r="P374" s="8"/>
      <c r="Q374" s="8"/>
      <c r="R374" s="8"/>
      <c r="S374" s="8"/>
      <c r="T374" s="8"/>
      <c r="U374" s="8"/>
      <c r="V374" s="8"/>
      <c r="W374" s="8"/>
      <c r="X374" s="8"/>
      <c r="Y374" s="8"/>
    </row>
    <row r="375" spans="3:25" ht="15.75" customHeight="1">
      <c r="C375" s="8"/>
      <c r="P375" s="8"/>
      <c r="Q375" s="8"/>
      <c r="R375" s="8"/>
      <c r="S375" s="8"/>
      <c r="T375" s="8"/>
      <c r="U375" s="8"/>
      <c r="V375" s="8"/>
      <c r="W375" s="8"/>
      <c r="X375" s="8"/>
      <c r="Y375" s="8"/>
    </row>
    <row r="376" spans="3:25" ht="15.75" customHeight="1">
      <c r="C376" s="8"/>
      <c r="P376" s="8"/>
      <c r="Q376" s="8"/>
      <c r="R376" s="8"/>
      <c r="S376" s="8"/>
      <c r="T376" s="8"/>
      <c r="U376" s="8"/>
      <c r="V376" s="8"/>
      <c r="W376" s="8"/>
      <c r="X376" s="8"/>
      <c r="Y376" s="8"/>
    </row>
    <row r="377" spans="3:25" ht="15.75" customHeight="1">
      <c r="C377" s="8"/>
      <c r="P377" s="8"/>
      <c r="Q377" s="8"/>
      <c r="R377" s="8"/>
      <c r="S377" s="8"/>
      <c r="T377" s="8"/>
      <c r="U377" s="8"/>
      <c r="V377" s="8"/>
      <c r="W377" s="8"/>
      <c r="X377" s="8"/>
      <c r="Y377" s="8"/>
    </row>
    <row r="378" spans="3:25" ht="15.75" customHeight="1">
      <c r="C378" s="8"/>
      <c r="P378" s="8"/>
      <c r="Q378" s="8"/>
      <c r="R378" s="8"/>
      <c r="S378" s="8"/>
      <c r="T378" s="8"/>
      <c r="U378" s="8"/>
      <c r="V378" s="8"/>
      <c r="W378" s="8"/>
      <c r="X378" s="8"/>
      <c r="Y378" s="8"/>
    </row>
    <row r="379" spans="3:25" ht="15.75" customHeight="1">
      <c r="C379" s="8"/>
      <c r="P379" s="8"/>
      <c r="Q379" s="8"/>
      <c r="R379" s="8"/>
      <c r="S379" s="8"/>
      <c r="T379" s="8"/>
      <c r="U379" s="8"/>
      <c r="V379" s="8"/>
      <c r="W379" s="8"/>
      <c r="X379" s="8"/>
      <c r="Y379" s="8"/>
    </row>
    <row r="380" spans="3:25" ht="15.75" customHeight="1">
      <c r="C380" s="8"/>
      <c r="P380" s="8"/>
      <c r="Q380" s="8"/>
      <c r="R380" s="8"/>
      <c r="S380" s="8"/>
      <c r="T380" s="8"/>
      <c r="U380" s="8"/>
      <c r="V380" s="8"/>
      <c r="W380" s="8"/>
      <c r="X380" s="8"/>
      <c r="Y380" s="8"/>
    </row>
    <row r="381" spans="3:25" ht="15.75" customHeight="1">
      <c r="C381" s="8"/>
      <c r="P381" s="8"/>
      <c r="Q381" s="8"/>
      <c r="R381" s="8"/>
      <c r="S381" s="8"/>
      <c r="T381" s="8"/>
      <c r="U381" s="8"/>
      <c r="V381" s="8"/>
      <c r="W381" s="8"/>
      <c r="X381" s="8"/>
      <c r="Y381" s="8"/>
    </row>
    <row r="382" spans="3:25" ht="15.75" customHeight="1">
      <c r="C382" s="8"/>
      <c r="P382" s="8"/>
      <c r="Q382" s="8"/>
      <c r="R382" s="8"/>
      <c r="S382" s="8"/>
      <c r="T382" s="8"/>
      <c r="U382" s="8"/>
      <c r="V382" s="8"/>
      <c r="W382" s="8"/>
      <c r="X382" s="8"/>
      <c r="Y382" s="8"/>
    </row>
    <row r="383" spans="3:25" ht="15.75" customHeight="1">
      <c r="C383" s="8"/>
      <c r="P383" s="8"/>
      <c r="Q383" s="8"/>
      <c r="R383" s="8"/>
      <c r="S383" s="8"/>
      <c r="T383" s="8"/>
      <c r="U383" s="8"/>
      <c r="V383" s="8"/>
      <c r="W383" s="8"/>
      <c r="X383" s="8"/>
      <c r="Y383" s="8"/>
    </row>
    <row r="384" spans="3:25" ht="15.75" customHeight="1">
      <c r="C384" s="8"/>
      <c r="P384" s="8"/>
      <c r="Q384" s="8"/>
      <c r="R384" s="8"/>
      <c r="S384" s="8"/>
      <c r="T384" s="8"/>
      <c r="U384" s="8"/>
      <c r="V384" s="8"/>
      <c r="W384" s="8"/>
      <c r="X384" s="8"/>
      <c r="Y384" s="8"/>
    </row>
    <row r="385" spans="3:25" ht="15.75" customHeight="1">
      <c r="C385" s="8"/>
      <c r="P385" s="8"/>
      <c r="Q385" s="8"/>
      <c r="R385" s="8"/>
      <c r="S385" s="8"/>
      <c r="T385" s="8"/>
      <c r="U385" s="8"/>
      <c r="V385" s="8"/>
      <c r="W385" s="8"/>
      <c r="X385" s="8"/>
      <c r="Y385" s="8"/>
    </row>
    <row r="386" spans="3:25" ht="15.75" customHeight="1">
      <c r="C386" s="8"/>
      <c r="P386" s="8"/>
      <c r="Q386" s="8"/>
      <c r="R386" s="8"/>
      <c r="S386" s="8"/>
      <c r="T386" s="8"/>
      <c r="U386" s="8"/>
      <c r="V386" s="8"/>
      <c r="W386" s="8"/>
      <c r="X386" s="8"/>
      <c r="Y386" s="8"/>
    </row>
    <row r="387" spans="3:25" ht="15.75" customHeight="1">
      <c r="C387" s="8"/>
      <c r="P387" s="8"/>
      <c r="Q387" s="8"/>
      <c r="R387" s="8"/>
      <c r="S387" s="8"/>
      <c r="T387" s="8"/>
      <c r="U387" s="8"/>
      <c r="V387" s="8"/>
      <c r="W387" s="8"/>
      <c r="X387" s="8"/>
      <c r="Y387" s="8"/>
    </row>
    <row r="388" spans="3:25" ht="15.75" customHeight="1">
      <c r="C388" s="8"/>
      <c r="P388" s="8"/>
      <c r="Q388" s="8"/>
      <c r="R388" s="8"/>
      <c r="S388" s="8"/>
      <c r="T388" s="8"/>
      <c r="U388" s="8"/>
      <c r="V388" s="8"/>
      <c r="W388" s="8"/>
      <c r="X388" s="8"/>
      <c r="Y388" s="8"/>
    </row>
    <row r="389" spans="3:25" ht="15.75" customHeight="1">
      <c r="C389" s="8"/>
      <c r="P389" s="8"/>
      <c r="Q389" s="8"/>
      <c r="R389" s="8"/>
      <c r="S389" s="8"/>
      <c r="T389" s="8"/>
      <c r="U389" s="8"/>
      <c r="V389" s="8"/>
      <c r="W389" s="8"/>
      <c r="X389" s="8"/>
      <c r="Y389" s="8"/>
    </row>
    <row r="390" spans="3:25" ht="15.75" customHeight="1">
      <c r="C390" s="8"/>
      <c r="P390" s="8"/>
      <c r="Q390" s="8"/>
      <c r="R390" s="8"/>
      <c r="S390" s="8"/>
      <c r="T390" s="8"/>
      <c r="U390" s="8"/>
      <c r="V390" s="8"/>
      <c r="W390" s="8"/>
      <c r="X390" s="8"/>
      <c r="Y390" s="8"/>
    </row>
    <row r="391" spans="3:25" ht="15.75" customHeight="1">
      <c r="C391" s="8"/>
      <c r="P391" s="8"/>
      <c r="Q391" s="8"/>
      <c r="R391" s="8"/>
      <c r="S391" s="8"/>
      <c r="T391" s="8"/>
      <c r="U391" s="8"/>
      <c r="V391" s="8"/>
      <c r="W391" s="8"/>
      <c r="X391" s="8"/>
      <c r="Y391" s="8"/>
    </row>
    <row r="392" spans="3:25" ht="15.75" customHeight="1">
      <c r="C392" s="8"/>
      <c r="P392" s="8"/>
      <c r="Q392" s="8"/>
      <c r="R392" s="8"/>
      <c r="S392" s="8"/>
      <c r="T392" s="8"/>
      <c r="U392" s="8"/>
      <c r="V392" s="8"/>
      <c r="W392" s="8"/>
      <c r="X392" s="8"/>
      <c r="Y392" s="8"/>
    </row>
    <row r="393" spans="3:25" ht="15.75" customHeight="1">
      <c r="C393" s="8"/>
      <c r="P393" s="8"/>
      <c r="Q393" s="8"/>
      <c r="R393" s="8"/>
      <c r="S393" s="8"/>
      <c r="T393" s="8"/>
      <c r="U393" s="8"/>
      <c r="V393" s="8"/>
      <c r="W393" s="8"/>
      <c r="X393" s="8"/>
      <c r="Y393" s="8"/>
    </row>
    <row r="394" spans="3:25" ht="15.75" customHeight="1">
      <c r="C394" s="8"/>
      <c r="P394" s="8"/>
      <c r="Q394" s="8"/>
      <c r="R394" s="8"/>
      <c r="S394" s="8"/>
      <c r="T394" s="8"/>
      <c r="U394" s="8"/>
      <c r="V394" s="8"/>
      <c r="W394" s="8"/>
      <c r="X394" s="8"/>
      <c r="Y394" s="8"/>
    </row>
    <row r="395" spans="3:25" ht="15.75" customHeight="1">
      <c r="C395" s="8"/>
      <c r="P395" s="8"/>
      <c r="Q395" s="8"/>
      <c r="R395" s="8"/>
      <c r="S395" s="8"/>
      <c r="T395" s="8"/>
      <c r="U395" s="8"/>
      <c r="V395" s="8"/>
      <c r="W395" s="8"/>
      <c r="X395" s="8"/>
      <c r="Y395" s="8"/>
    </row>
    <row r="396" spans="3:25" ht="15.75" customHeight="1">
      <c r="C396" s="8"/>
      <c r="P396" s="8"/>
      <c r="Q396" s="8"/>
      <c r="R396" s="8"/>
      <c r="S396" s="8"/>
      <c r="T396" s="8"/>
      <c r="U396" s="8"/>
      <c r="V396" s="8"/>
      <c r="W396" s="8"/>
      <c r="X396" s="8"/>
      <c r="Y396" s="8"/>
    </row>
    <row r="397" spans="3:25" ht="15.75" customHeight="1">
      <c r="C397" s="8"/>
      <c r="P397" s="8"/>
      <c r="Q397" s="8"/>
      <c r="R397" s="8"/>
      <c r="S397" s="8"/>
      <c r="T397" s="8"/>
      <c r="U397" s="8"/>
      <c r="V397" s="8"/>
      <c r="W397" s="8"/>
      <c r="X397" s="8"/>
      <c r="Y397" s="8"/>
    </row>
    <row r="398" spans="3:25" ht="15.75" customHeight="1">
      <c r="C398" s="8"/>
      <c r="P398" s="8"/>
      <c r="Q398" s="8"/>
      <c r="R398" s="8"/>
      <c r="S398" s="8"/>
      <c r="T398" s="8"/>
      <c r="U398" s="8"/>
      <c r="V398" s="8"/>
      <c r="W398" s="8"/>
      <c r="X398" s="8"/>
      <c r="Y398" s="8"/>
    </row>
    <row r="399" spans="3:25" ht="15.75" customHeight="1">
      <c r="C399" s="8"/>
      <c r="P399" s="8"/>
      <c r="Q399" s="8"/>
      <c r="R399" s="8"/>
      <c r="S399" s="8"/>
      <c r="T399" s="8"/>
      <c r="U399" s="8"/>
      <c r="V399" s="8"/>
      <c r="W399" s="8"/>
      <c r="X399" s="8"/>
      <c r="Y399" s="8"/>
    </row>
    <row r="400" spans="3:25" ht="15.75" customHeight="1">
      <c r="C400" s="8"/>
      <c r="P400" s="8"/>
      <c r="Q400" s="8"/>
      <c r="R400" s="8"/>
      <c r="S400" s="8"/>
      <c r="T400" s="8"/>
      <c r="U400" s="8"/>
      <c r="V400" s="8"/>
      <c r="W400" s="8"/>
      <c r="X400" s="8"/>
      <c r="Y400" s="8"/>
    </row>
    <row r="401" spans="3:25" ht="15.75" customHeight="1">
      <c r="C401" s="8"/>
      <c r="P401" s="8"/>
      <c r="Q401" s="8"/>
      <c r="R401" s="8"/>
      <c r="S401" s="8"/>
      <c r="T401" s="8"/>
      <c r="U401" s="8"/>
      <c r="V401" s="8"/>
      <c r="W401" s="8"/>
      <c r="X401" s="8"/>
      <c r="Y401" s="8"/>
    </row>
    <row r="402" spans="3:25" ht="15.75" customHeight="1">
      <c r="C402" s="8"/>
      <c r="P402" s="8"/>
      <c r="Q402" s="8"/>
      <c r="R402" s="8"/>
      <c r="S402" s="8"/>
      <c r="T402" s="8"/>
      <c r="U402" s="8"/>
      <c r="V402" s="8"/>
      <c r="W402" s="8"/>
      <c r="X402" s="8"/>
      <c r="Y402" s="8"/>
    </row>
    <row r="403" spans="3:25" ht="15.75" customHeight="1">
      <c r="C403" s="8"/>
      <c r="P403" s="8"/>
      <c r="Q403" s="8"/>
      <c r="R403" s="8"/>
      <c r="S403" s="8"/>
      <c r="T403" s="8"/>
      <c r="U403" s="8"/>
      <c r="V403" s="8"/>
      <c r="W403" s="8"/>
      <c r="X403" s="8"/>
      <c r="Y403" s="8"/>
    </row>
    <row r="404" spans="3:25" ht="15.75" customHeight="1">
      <c r="C404" s="8"/>
      <c r="P404" s="8"/>
      <c r="Q404" s="8"/>
      <c r="R404" s="8"/>
      <c r="S404" s="8"/>
      <c r="T404" s="8"/>
      <c r="U404" s="8"/>
      <c r="V404" s="8"/>
      <c r="W404" s="8"/>
      <c r="X404" s="8"/>
      <c r="Y404" s="8"/>
    </row>
    <row r="405" spans="3:25" ht="15.75" customHeight="1">
      <c r="C405" s="8"/>
      <c r="P405" s="8"/>
      <c r="Q405" s="8"/>
      <c r="R405" s="8"/>
      <c r="S405" s="8"/>
      <c r="T405" s="8"/>
      <c r="U405" s="8"/>
      <c r="V405" s="8"/>
      <c r="W405" s="8"/>
      <c r="X405" s="8"/>
      <c r="Y405" s="8"/>
    </row>
    <row r="406" spans="3:25" ht="15.75" customHeight="1">
      <c r="C406" s="8"/>
      <c r="P406" s="8"/>
      <c r="Q406" s="8"/>
      <c r="R406" s="8"/>
      <c r="S406" s="8"/>
      <c r="T406" s="8"/>
      <c r="U406" s="8"/>
      <c r="V406" s="8"/>
      <c r="W406" s="8"/>
      <c r="X406" s="8"/>
      <c r="Y406" s="8"/>
    </row>
    <row r="407" spans="3:25" ht="15.75" customHeight="1">
      <c r="C407" s="8"/>
      <c r="P407" s="8"/>
      <c r="Q407" s="8"/>
      <c r="R407" s="8"/>
      <c r="S407" s="8"/>
      <c r="T407" s="8"/>
      <c r="U407" s="8"/>
      <c r="V407" s="8"/>
      <c r="W407" s="8"/>
      <c r="X407" s="8"/>
      <c r="Y407" s="8"/>
    </row>
    <row r="408" spans="3:25" ht="15.75" customHeight="1">
      <c r="C408" s="8"/>
      <c r="P408" s="8"/>
      <c r="Q408" s="8"/>
      <c r="R408" s="8"/>
      <c r="S408" s="8"/>
      <c r="T408" s="8"/>
      <c r="U408" s="8"/>
      <c r="V408" s="8"/>
      <c r="W408" s="8"/>
      <c r="X408" s="8"/>
      <c r="Y408" s="8"/>
    </row>
    <row r="409" spans="3:25" ht="15.75" customHeight="1">
      <c r="C409" s="8"/>
      <c r="P409" s="8"/>
      <c r="Q409" s="8"/>
      <c r="R409" s="8"/>
      <c r="S409" s="8"/>
      <c r="T409" s="8"/>
      <c r="U409" s="8"/>
      <c r="V409" s="8"/>
      <c r="W409" s="8"/>
      <c r="X409" s="8"/>
      <c r="Y409" s="8"/>
    </row>
    <row r="410" spans="3:25" ht="15.75" customHeight="1">
      <c r="C410" s="8"/>
      <c r="P410" s="8"/>
      <c r="Q410" s="8"/>
      <c r="R410" s="8"/>
      <c r="S410" s="8"/>
      <c r="T410" s="8"/>
      <c r="U410" s="8"/>
      <c r="V410" s="8"/>
      <c r="W410" s="8"/>
      <c r="X410" s="8"/>
      <c r="Y410" s="8"/>
    </row>
    <row r="411" spans="3:25" ht="15.75" customHeight="1">
      <c r="C411" s="8"/>
      <c r="P411" s="8"/>
      <c r="Q411" s="8"/>
      <c r="R411" s="8"/>
      <c r="S411" s="8"/>
      <c r="T411" s="8"/>
      <c r="U411" s="8"/>
      <c r="V411" s="8"/>
      <c r="W411" s="8"/>
      <c r="X411" s="8"/>
      <c r="Y411" s="8"/>
    </row>
    <row r="412" spans="3:25" ht="15.75" customHeight="1">
      <c r="C412" s="8"/>
      <c r="P412" s="8"/>
      <c r="Q412" s="8"/>
      <c r="R412" s="8"/>
      <c r="S412" s="8"/>
      <c r="T412" s="8"/>
      <c r="U412" s="8"/>
      <c r="V412" s="8"/>
      <c r="W412" s="8"/>
      <c r="X412" s="8"/>
      <c r="Y412" s="8"/>
    </row>
    <row r="413" spans="3:25" ht="15.75" customHeight="1">
      <c r="C413" s="8"/>
      <c r="P413" s="8"/>
      <c r="Q413" s="8"/>
      <c r="R413" s="8"/>
      <c r="S413" s="8"/>
      <c r="T413" s="8"/>
      <c r="U413" s="8"/>
      <c r="V413" s="8"/>
      <c r="W413" s="8"/>
      <c r="X413" s="8"/>
      <c r="Y413" s="8"/>
    </row>
    <row r="414" spans="3:25" ht="15.75" customHeight="1">
      <c r="C414" s="8"/>
      <c r="P414" s="8"/>
      <c r="Q414" s="8"/>
      <c r="R414" s="8"/>
      <c r="S414" s="8"/>
      <c r="T414" s="8"/>
      <c r="U414" s="8"/>
      <c r="V414" s="8"/>
      <c r="W414" s="8"/>
      <c r="X414" s="8"/>
      <c r="Y414" s="8"/>
    </row>
    <row r="415" spans="3:25" ht="15.75" customHeight="1">
      <c r="C415" s="8"/>
      <c r="P415" s="8"/>
      <c r="Q415" s="8"/>
      <c r="R415" s="8"/>
      <c r="S415" s="8"/>
      <c r="T415" s="8"/>
      <c r="U415" s="8"/>
      <c r="V415" s="8"/>
      <c r="W415" s="8"/>
      <c r="X415" s="8"/>
      <c r="Y415" s="8"/>
    </row>
    <row r="416" spans="3:25" ht="15.75" customHeight="1">
      <c r="C416" s="8"/>
      <c r="P416" s="8"/>
      <c r="Q416" s="8"/>
      <c r="R416" s="8"/>
      <c r="S416" s="8"/>
      <c r="T416" s="8"/>
      <c r="U416" s="8"/>
      <c r="V416" s="8"/>
      <c r="W416" s="8"/>
      <c r="X416" s="8"/>
      <c r="Y416" s="8"/>
    </row>
    <row r="417" spans="3:25" ht="15.75" customHeight="1">
      <c r="C417" s="8"/>
      <c r="P417" s="8"/>
      <c r="Q417" s="8"/>
      <c r="R417" s="8"/>
      <c r="S417" s="8"/>
      <c r="T417" s="8"/>
      <c r="U417" s="8"/>
      <c r="V417" s="8"/>
      <c r="W417" s="8"/>
      <c r="X417" s="8"/>
      <c r="Y417" s="8"/>
    </row>
    <row r="418" spans="3:25" ht="15.75" customHeight="1">
      <c r="C418" s="8"/>
      <c r="P418" s="8"/>
      <c r="Q418" s="8"/>
      <c r="R418" s="8"/>
      <c r="S418" s="8"/>
      <c r="T418" s="8"/>
      <c r="U418" s="8"/>
      <c r="V418" s="8"/>
      <c r="W418" s="8"/>
      <c r="X418" s="8"/>
      <c r="Y418" s="8"/>
    </row>
    <row r="419" spans="3:25" ht="15.75" customHeight="1">
      <c r="C419" s="8"/>
      <c r="P419" s="8"/>
      <c r="Q419" s="8"/>
      <c r="R419" s="8"/>
      <c r="S419" s="8"/>
      <c r="T419" s="8"/>
      <c r="U419" s="8"/>
      <c r="V419" s="8"/>
      <c r="W419" s="8"/>
      <c r="X419" s="8"/>
      <c r="Y419" s="8"/>
    </row>
    <row r="420" spans="3:25" ht="15.75" customHeight="1">
      <c r="C420" s="8"/>
      <c r="P420" s="8"/>
      <c r="Q420" s="8"/>
      <c r="R420" s="8"/>
      <c r="S420" s="8"/>
      <c r="T420" s="8"/>
      <c r="U420" s="8"/>
      <c r="V420" s="8"/>
      <c r="W420" s="8"/>
      <c r="X420" s="8"/>
      <c r="Y420" s="8"/>
    </row>
    <row r="421" spans="3:25" ht="15.75" customHeight="1">
      <c r="C421" s="8"/>
      <c r="P421" s="8"/>
      <c r="Q421" s="8"/>
      <c r="R421" s="8"/>
      <c r="S421" s="8"/>
      <c r="T421" s="8"/>
      <c r="U421" s="8"/>
      <c r="V421" s="8"/>
      <c r="W421" s="8"/>
      <c r="X421" s="8"/>
      <c r="Y421" s="8"/>
    </row>
    <row r="422" spans="3:25" ht="15.75" customHeight="1">
      <c r="C422" s="8"/>
      <c r="P422" s="8"/>
      <c r="Q422" s="8"/>
      <c r="R422" s="8"/>
      <c r="S422" s="8"/>
      <c r="T422" s="8"/>
      <c r="U422" s="8"/>
      <c r="V422" s="8"/>
      <c r="W422" s="8"/>
      <c r="X422" s="8"/>
      <c r="Y422" s="8"/>
    </row>
    <row r="423" spans="3:25" ht="15.75" customHeight="1">
      <c r="C423" s="8"/>
      <c r="P423" s="8"/>
      <c r="Q423" s="8"/>
      <c r="R423" s="8"/>
      <c r="S423" s="8"/>
      <c r="T423" s="8"/>
      <c r="U423" s="8"/>
      <c r="V423" s="8"/>
      <c r="W423" s="8"/>
      <c r="X423" s="8"/>
      <c r="Y423" s="8"/>
    </row>
    <row r="424" spans="3:25" ht="15.75" customHeight="1">
      <c r="C424" s="8"/>
      <c r="P424" s="8"/>
      <c r="Q424" s="8"/>
      <c r="R424" s="8"/>
      <c r="S424" s="8"/>
      <c r="T424" s="8"/>
      <c r="U424" s="8"/>
      <c r="V424" s="8"/>
      <c r="W424" s="8"/>
      <c r="X424" s="8"/>
      <c r="Y424" s="8"/>
    </row>
    <row r="425" spans="3:25" ht="15.75" customHeight="1">
      <c r="C425" s="8"/>
      <c r="P425" s="8"/>
      <c r="Q425" s="8"/>
      <c r="R425" s="8"/>
      <c r="S425" s="8"/>
      <c r="T425" s="8"/>
      <c r="U425" s="8"/>
      <c r="V425" s="8"/>
      <c r="W425" s="8"/>
      <c r="X425" s="8"/>
      <c r="Y425" s="8"/>
    </row>
    <row r="426" spans="3:25" ht="15.75" customHeight="1">
      <c r="C426" s="8"/>
      <c r="P426" s="8"/>
      <c r="Q426" s="8"/>
      <c r="R426" s="8"/>
      <c r="S426" s="8"/>
      <c r="T426" s="8"/>
      <c r="U426" s="8"/>
      <c r="V426" s="8"/>
      <c r="W426" s="8"/>
      <c r="X426" s="8"/>
      <c r="Y426" s="8"/>
    </row>
    <row r="427" spans="3:25" ht="15.75" customHeight="1">
      <c r="C427" s="8"/>
      <c r="P427" s="8"/>
      <c r="Q427" s="8"/>
      <c r="R427" s="8"/>
      <c r="S427" s="8"/>
      <c r="T427" s="8"/>
      <c r="U427" s="8"/>
      <c r="V427" s="8"/>
      <c r="W427" s="8"/>
      <c r="X427" s="8"/>
      <c r="Y427" s="8"/>
    </row>
    <row r="428" spans="3:25" ht="15.75" customHeight="1">
      <c r="C428" s="8"/>
      <c r="P428" s="8"/>
      <c r="Q428" s="8"/>
      <c r="R428" s="8"/>
      <c r="S428" s="8"/>
      <c r="T428" s="8"/>
      <c r="U428" s="8"/>
      <c r="V428" s="8"/>
      <c r="W428" s="8"/>
      <c r="X428" s="8"/>
      <c r="Y428" s="8"/>
    </row>
    <row r="429" spans="3:25" ht="15.75" customHeight="1">
      <c r="C429" s="8"/>
      <c r="P429" s="8"/>
      <c r="Q429" s="8"/>
      <c r="R429" s="8"/>
      <c r="S429" s="8"/>
      <c r="T429" s="8"/>
      <c r="U429" s="8"/>
      <c r="V429" s="8"/>
      <c r="W429" s="8"/>
      <c r="X429" s="8"/>
      <c r="Y429" s="8"/>
    </row>
    <row r="430" spans="3:25" ht="15.75" customHeight="1">
      <c r="C430" s="8"/>
      <c r="P430" s="8"/>
      <c r="Q430" s="8"/>
      <c r="R430" s="8"/>
      <c r="S430" s="8"/>
      <c r="T430" s="8"/>
      <c r="U430" s="8"/>
      <c r="V430" s="8"/>
      <c r="W430" s="8"/>
      <c r="X430" s="8"/>
      <c r="Y430" s="8"/>
    </row>
    <row r="431" spans="3:25" ht="15.75" customHeight="1">
      <c r="C431" s="8"/>
      <c r="P431" s="8"/>
      <c r="Q431" s="8"/>
      <c r="R431" s="8"/>
      <c r="S431" s="8"/>
      <c r="T431" s="8"/>
      <c r="U431" s="8"/>
      <c r="V431" s="8"/>
      <c r="W431" s="8"/>
      <c r="X431" s="8"/>
      <c r="Y431" s="8"/>
    </row>
    <row r="432" spans="3:25" ht="15.75" customHeight="1">
      <c r="C432" s="8"/>
      <c r="P432" s="8"/>
      <c r="Q432" s="8"/>
      <c r="R432" s="8"/>
      <c r="S432" s="8"/>
      <c r="T432" s="8"/>
      <c r="U432" s="8"/>
      <c r="V432" s="8"/>
      <c r="W432" s="8"/>
      <c r="X432" s="8"/>
      <c r="Y432" s="8"/>
    </row>
    <row r="433" spans="3:25" ht="15.75" customHeight="1">
      <c r="C433" s="8"/>
      <c r="P433" s="8"/>
      <c r="Q433" s="8"/>
      <c r="R433" s="8"/>
      <c r="S433" s="8"/>
      <c r="T433" s="8"/>
      <c r="U433" s="8"/>
      <c r="V433" s="8"/>
      <c r="W433" s="8"/>
      <c r="X433" s="8"/>
      <c r="Y433" s="8"/>
    </row>
    <row r="434" spans="3:25" ht="15.75" customHeight="1">
      <c r="C434" s="8"/>
      <c r="P434" s="8"/>
      <c r="Q434" s="8"/>
      <c r="R434" s="8"/>
      <c r="S434" s="8"/>
      <c r="T434" s="8"/>
      <c r="U434" s="8"/>
      <c r="V434" s="8"/>
      <c r="W434" s="8"/>
      <c r="X434" s="8"/>
      <c r="Y434" s="8"/>
    </row>
    <row r="435" spans="3:25" ht="15.75" customHeight="1">
      <c r="C435" s="8"/>
      <c r="P435" s="8"/>
      <c r="Q435" s="8"/>
      <c r="R435" s="8"/>
      <c r="S435" s="8"/>
      <c r="T435" s="8"/>
      <c r="U435" s="8"/>
      <c r="V435" s="8"/>
      <c r="W435" s="8"/>
      <c r="X435" s="8"/>
      <c r="Y435" s="8"/>
    </row>
    <row r="436" spans="3:25" ht="15.75" customHeight="1">
      <c r="C436" s="8"/>
      <c r="P436" s="8"/>
      <c r="Q436" s="8"/>
      <c r="R436" s="8"/>
      <c r="S436" s="8"/>
      <c r="T436" s="8"/>
      <c r="U436" s="8"/>
      <c r="V436" s="8"/>
      <c r="W436" s="8"/>
      <c r="X436" s="8"/>
      <c r="Y436" s="8"/>
    </row>
    <row r="437" spans="3:25" ht="15.75" customHeight="1">
      <c r="C437" s="8"/>
      <c r="P437" s="8"/>
      <c r="Q437" s="8"/>
      <c r="R437" s="8"/>
      <c r="S437" s="8"/>
      <c r="T437" s="8"/>
      <c r="U437" s="8"/>
      <c r="V437" s="8"/>
      <c r="W437" s="8"/>
      <c r="X437" s="8"/>
      <c r="Y437" s="8"/>
    </row>
    <row r="438" spans="3:25" ht="15.75" customHeight="1">
      <c r="C438" s="8"/>
      <c r="P438" s="8"/>
      <c r="Q438" s="8"/>
      <c r="R438" s="8"/>
      <c r="S438" s="8"/>
      <c r="T438" s="8"/>
      <c r="U438" s="8"/>
      <c r="V438" s="8"/>
      <c r="W438" s="8"/>
      <c r="X438" s="8"/>
      <c r="Y438" s="8"/>
    </row>
    <row r="439" spans="3:25" ht="15.75" customHeight="1">
      <c r="C439" s="8"/>
      <c r="P439" s="8"/>
      <c r="Q439" s="8"/>
      <c r="R439" s="8"/>
      <c r="S439" s="8"/>
      <c r="T439" s="8"/>
      <c r="U439" s="8"/>
      <c r="V439" s="8"/>
      <c r="W439" s="8"/>
      <c r="X439" s="8"/>
      <c r="Y439" s="8"/>
    </row>
    <row r="440" spans="3:25" ht="15.75" customHeight="1">
      <c r="C440" s="8"/>
      <c r="P440" s="8"/>
      <c r="Q440" s="8"/>
      <c r="R440" s="8"/>
      <c r="S440" s="8"/>
      <c r="T440" s="8"/>
      <c r="U440" s="8"/>
      <c r="V440" s="8"/>
      <c r="W440" s="8"/>
      <c r="X440" s="8"/>
      <c r="Y440" s="8"/>
    </row>
    <row r="441" spans="3:25" ht="15.75" customHeight="1">
      <c r="C441" s="8"/>
      <c r="P441" s="8"/>
      <c r="Q441" s="8"/>
      <c r="R441" s="8"/>
      <c r="S441" s="8"/>
      <c r="T441" s="8"/>
      <c r="U441" s="8"/>
      <c r="V441" s="8"/>
      <c r="W441" s="8"/>
      <c r="X441" s="8"/>
      <c r="Y441" s="8"/>
    </row>
    <row r="442" spans="3:25" ht="15.75" customHeight="1">
      <c r="C442" s="8"/>
      <c r="P442" s="8"/>
      <c r="Q442" s="8"/>
      <c r="R442" s="8"/>
      <c r="S442" s="8"/>
      <c r="T442" s="8"/>
      <c r="U442" s="8"/>
      <c r="V442" s="8"/>
      <c r="W442" s="8"/>
      <c r="X442" s="8"/>
      <c r="Y442" s="8"/>
    </row>
    <row r="443" spans="3:25" ht="15.75" customHeight="1">
      <c r="C443" s="8"/>
      <c r="P443" s="8"/>
      <c r="Q443" s="8"/>
      <c r="R443" s="8"/>
      <c r="S443" s="8"/>
      <c r="T443" s="8"/>
      <c r="U443" s="8"/>
      <c r="V443" s="8"/>
      <c r="W443" s="8"/>
      <c r="X443" s="8"/>
      <c r="Y443" s="8"/>
    </row>
    <row r="444" spans="3:25" ht="15.75" customHeight="1">
      <c r="C444" s="8"/>
      <c r="P444" s="8"/>
      <c r="Q444" s="8"/>
      <c r="R444" s="8"/>
      <c r="S444" s="8"/>
      <c r="T444" s="8"/>
      <c r="U444" s="8"/>
      <c r="V444" s="8"/>
      <c r="W444" s="8"/>
      <c r="X444" s="8"/>
      <c r="Y444" s="8"/>
    </row>
    <row r="445" spans="3:25" ht="15.75" customHeight="1">
      <c r="C445" s="8"/>
      <c r="P445" s="8"/>
      <c r="Q445" s="8"/>
      <c r="R445" s="8"/>
      <c r="S445" s="8"/>
      <c r="T445" s="8"/>
      <c r="U445" s="8"/>
      <c r="V445" s="8"/>
      <c r="W445" s="8"/>
      <c r="X445" s="8"/>
      <c r="Y445" s="8"/>
    </row>
    <row r="446" spans="3:25" ht="15.75" customHeight="1">
      <c r="C446" s="8"/>
      <c r="P446" s="8"/>
      <c r="Q446" s="8"/>
      <c r="R446" s="8"/>
      <c r="S446" s="8"/>
      <c r="T446" s="8"/>
      <c r="U446" s="8"/>
      <c r="V446" s="8"/>
      <c r="W446" s="8"/>
      <c r="X446" s="8"/>
      <c r="Y446" s="8"/>
    </row>
    <row r="447" spans="3:25" ht="15.75" customHeight="1">
      <c r="C447" s="8"/>
      <c r="P447" s="8"/>
      <c r="Q447" s="8"/>
      <c r="R447" s="8"/>
      <c r="S447" s="8"/>
      <c r="T447" s="8"/>
      <c r="U447" s="8"/>
      <c r="V447" s="8"/>
      <c r="W447" s="8"/>
      <c r="X447" s="8"/>
      <c r="Y447" s="8"/>
    </row>
    <row r="448" spans="3:25" ht="15.75" customHeight="1">
      <c r="C448" s="8"/>
      <c r="P448" s="8"/>
      <c r="Q448" s="8"/>
      <c r="R448" s="8"/>
      <c r="S448" s="8"/>
      <c r="T448" s="8"/>
      <c r="U448" s="8"/>
      <c r="V448" s="8"/>
      <c r="W448" s="8"/>
      <c r="X448" s="8"/>
      <c r="Y448" s="8"/>
    </row>
    <row r="449" spans="3:25" ht="15.75" customHeight="1">
      <c r="C449" s="8"/>
      <c r="P449" s="8"/>
      <c r="Q449" s="8"/>
      <c r="R449" s="8"/>
      <c r="S449" s="8"/>
      <c r="T449" s="8"/>
      <c r="U449" s="8"/>
      <c r="V449" s="8"/>
      <c r="W449" s="8"/>
      <c r="X449" s="8"/>
      <c r="Y449" s="8"/>
    </row>
    <row r="450" spans="3:25" ht="15.75" customHeight="1">
      <c r="C450" s="8"/>
      <c r="P450" s="8"/>
      <c r="Q450" s="8"/>
      <c r="R450" s="8"/>
      <c r="S450" s="8"/>
      <c r="T450" s="8"/>
      <c r="U450" s="8"/>
      <c r="V450" s="8"/>
      <c r="W450" s="8"/>
      <c r="X450" s="8"/>
      <c r="Y450" s="8"/>
    </row>
    <row r="451" spans="3:25" ht="15.75" customHeight="1">
      <c r="C451" s="8"/>
      <c r="P451" s="8"/>
      <c r="Q451" s="8"/>
      <c r="R451" s="8"/>
      <c r="S451" s="8"/>
      <c r="T451" s="8"/>
      <c r="U451" s="8"/>
      <c r="V451" s="8"/>
      <c r="W451" s="8"/>
      <c r="X451" s="8"/>
      <c r="Y451" s="8"/>
    </row>
    <row r="452" spans="3:25" ht="15.75" customHeight="1">
      <c r="C452" s="8"/>
      <c r="P452" s="8"/>
      <c r="Q452" s="8"/>
      <c r="R452" s="8"/>
      <c r="S452" s="8"/>
      <c r="T452" s="8"/>
      <c r="U452" s="8"/>
      <c r="V452" s="8"/>
      <c r="W452" s="8"/>
      <c r="X452" s="8"/>
      <c r="Y452" s="8"/>
    </row>
    <row r="453" spans="3:25" ht="15.75" customHeight="1">
      <c r="C453" s="8"/>
      <c r="P453" s="8"/>
      <c r="Q453" s="8"/>
      <c r="R453" s="8"/>
      <c r="S453" s="8"/>
      <c r="T453" s="8"/>
      <c r="U453" s="8"/>
      <c r="V453" s="8"/>
      <c r="W453" s="8"/>
      <c r="X453" s="8"/>
      <c r="Y453" s="8"/>
    </row>
    <row r="454" spans="3:25" ht="15.75" customHeight="1">
      <c r="C454" s="8"/>
      <c r="P454" s="8"/>
      <c r="Q454" s="8"/>
      <c r="R454" s="8"/>
      <c r="S454" s="8"/>
      <c r="T454" s="8"/>
      <c r="U454" s="8"/>
      <c r="V454" s="8"/>
      <c r="W454" s="8"/>
      <c r="X454" s="8"/>
      <c r="Y454" s="8"/>
    </row>
    <row r="455" spans="3:25" ht="15.75" customHeight="1">
      <c r="C455" s="8"/>
      <c r="P455" s="8"/>
      <c r="Q455" s="8"/>
      <c r="R455" s="8"/>
      <c r="S455" s="8"/>
      <c r="T455" s="8"/>
      <c r="U455" s="8"/>
      <c r="V455" s="8"/>
      <c r="W455" s="8"/>
      <c r="X455" s="8"/>
      <c r="Y455" s="8"/>
    </row>
    <row r="456" spans="3:25" ht="15.75" customHeight="1">
      <c r="C456" s="8"/>
      <c r="P456" s="8"/>
      <c r="Q456" s="8"/>
      <c r="R456" s="8"/>
      <c r="S456" s="8"/>
      <c r="T456" s="8"/>
      <c r="U456" s="8"/>
      <c r="V456" s="8"/>
      <c r="W456" s="8"/>
      <c r="X456" s="8"/>
      <c r="Y456" s="8"/>
    </row>
    <row r="457" spans="3:25" ht="15.75" customHeight="1">
      <c r="C457" s="8"/>
      <c r="P457" s="8"/>
      <c r="Q457" s="8"/>
      <c r="R457" s="8"/>
      <c r="S457" s="8"/>
      <c r="T457" s="8"/>
      <c r="U457" s="8"/>
      <c r="V457" s="8"/>
      <c r="W457" s="8"/>
      <c r="X457" s="8"/>
      <c r="Y457" s="8"/>
    </row>
    <row r="458" spans="3:25" ht="15.75" customHeight="1">
      <c r="C458" s="8"/>
      <c r="P458" s="8"/>
      <c r="Q458" s="8"/>
      <c r="R458" s="8"/>
      <c r="S458" s="8"/>
      <c r="T458" s="8"/>
      <c r="U458" s="8"/>
      <c r="V458" s="8"/>
      <c r="W458" s="8"/>
      <c r="X458" s="8"/>
      <c r="Y458" s="8"/>
    </row>
    <row r="459" spans="3:25" ht="15.75" customHeight="1">
      <c r="C459" s="8"/>
      <c r="P459" s="8"/>
      <c r="Q459" s="8"/>
      <c r="R459" s="8"/>
      <c r="S459" s="8"/>
      <c r="T459" s="8"/>
      <c r="U459" s="8"/>
      <c r="V459" s="8"/>
      <c r="W459" s="8"/>
      <c r="X459" s="8"/>
      <c r="Y459" s="8"/>
    </row>
    <row r="460" spans="3:25" ht="15.75" customHeight="1">
      <c r="C460" s="8"/>
      <c r="P460" s="8"/>
      <c r="Q460" s="8"/>
      <c r="R460" s="8"/>
      <c r="S460" s="8"/>
      <c r="T460" s="8"/>
      <c r="U460" s="8"/>
      <c r="V460" s="8"/>
      <c r="W460" s="8"/>
      <c r="X460" s="8"/>
      <c r="Y460" s="8"/>
    </row>
    <row r="461" spans="3:25" ht="15.75" customHeight="1">
      <c r="C461" s="8"/>
      <c r="P461" s="8"/>
      <c r="Q461" s="8"/>
      <c r="R461" s="8"/>
      <c r="S461" s="8"/>
      <c r="T461" s="8"/>
      <c r="U461" s="8"/>
      <c r="V461" s="8"/>
      <c r="W461" s="8"/>
      <c r="X461" s="8"/>
      <c r="Y461" s="8"/>
    </row>
    <row r="462" spans="3:25" ht="15.75" customHeight="1">
      <c r="C462" s="8"/>
      <c r="P462" s="8"/>
      <c r="Q462" s="8"/>
      <c r="R462" s="8"/>
      <c r="S462" s="8"/>
      <c r="T462" s="8"/>
      <c r="U462" s="8"/>
      <c r="V462" s="8"/>
      <c r="W462" s="8"/>
      <c r="X462" s="8"/>
      <c r="Y462" s="8"/>
    </row>
    <row r="463" spans="3:25" ht="15.75" customHeight="1">
      <c r="C463" s="8"/>
      <c r="P463" s="8"/>
      <c r="Q463" s="8"/>
      <c r="R463" s="8"/>
      <c r="S463" s="8"/>
      <c r="T463" s="8"/>
      <c r="U463" s="8"/>
      <c r="V463" s="8"/>
      <c r="W463" s="8"/>
      <c r="X463" s="8"/>
      <c r="Y463" s="8"/>
    </row>
    <row r="464" spans="3:25" ht="15.75" customHeight="1">
      <c r="C464" s="8"/>
      <c r="P464" s="8"/>
      <c r="Q464" s="8"/>
      <c r="R464" s="8"/>
      <c r="S464" s="8"/>
      <c r="T464" s="8"/>
      <c r="U464" s="8"/>
      <c r="V464" s="8"/>
      <c r="W464" s="8"/>
      <c r="X464" s="8"/>
      <c r="Y464" s="8"/>
    </row>
    <row r="465" spans="3:25" ht="15.75" customHeight="1">
      <c r="C465" s="8"/>
      <c r="P465" s="8"/>
      <c r="Q465" s="8"/>
      <c r="R465" s="8"/>
      <c r="S465" s="8"/>
      <c r="T465" s="8"/>
      <c r="U465" s="8"/>
      <c r="V465" s="8"/>
      <c r="W465" s="8"/>
      <c r="X465" s="8"/>
      <c r="Y465" s="8"/>
    </row>
    <row r="466" spans="3:25" ht="15.75" customHeight="1">
      <c r="C466" s="8"/>
      <c r="P466" s="8"/>
      <c r="Q466" s="8"/>
      <c r="R466" s="8"/>
      <c r="S466" s="8"/>
      <c r="T466" s="8"/>
      <c r="U466" s="8"/>
      <c r="V466" s="8"/>
      <c r="W466" s="8"/>
      <c r="X466" s="8"/>
      <c r="Y466" s="8"/>
    </row>
    <row r="467" spans="3:25" ht="15.75" customHeight="1">
      <c r="C467" s="8"/>
      <c r="P467" s="8"/>
      <c r="Q467" s="8"/>
      <c r="R467" s="8"/>
      <c r="S467" s="8"/>
      <c r="T467" s="8"/>
      <c r="U467" s="8"/>
      <c r="V467" s="8"/>
      <c r="W467" s="8"/>
      <c r="X467" s="8"/>
      <c r="Y467" s="8"/>
    </row>
    <row r="468" spans="3:25" ht="15.75" customHeight="1">
      <c r="C468" s="8"/>
      <c r="P468" s="8"/>
      <c r="Q468" s="8"/>
      <c r="R468" s="8"/>
      <c r="S468" s="8"/>
      <c r="T468" s="8"/>
      <c r="U468" s="8"/>
      <c r="V468" s="8"/>
      <c r="W468" s="8"/>
      <c r="X468" s="8"/>
      <c r="Y468" s="8"/>
    </row>
    <row r="469" spans="3:25" ht="15.75" customHeight="1">
      <c r="C469" s="8"/>
      <c r="P469" s="8"/>
      <c r="Q469" s="8"/>
      <c r="R469" s="8"/>
      <c r="S469" s="8"/>
      <c r="T469" s="8"/>
      <c r="U469" s="8"/>
      <c r="V469" s="8"/>
      <c r="W469" s="8"/>
      <c r="X469" s="8"/>
      <c r="Y469" s="8"/>
    </row>
    <row r="470" spans="3:25" ht="15.75" customHeight="1">
      <c r="C470" s="8"/>
      <c r="P470" s="8"/>
      <c r="Q470" s="8"/>
      <c r="R470" s="8"/>
      <c r="S470" s="8"/>
      <c r="T470" s="8"/>
      <c r="U470" s="8"/>
      <c r="V470" s="8"/>
      <c r="W470" s="8"/>
      <c r="X470" s="8"/>
      <c r="Y470" s="8"/>
    </row>
    <row r="471" spans="3:25" ht="15.75" customHeight="1">
      <c r="C471" s="8"/>
      <c r="P471" s="8"/>
      <c r="Q471" s="8"/>
      <c r="R471" s="8"/>
      <c r="S471" s="8"/>
      <c r="T471" s="8"/>
      <c r="U471" s="8"/>
      <c r="V471" s="8"/>
      <c r="W471" s="8"/>
      <c r="X471" s="8"/>
      <c r="Y471" s="8"/>
    </row>
    <row r="472" spans="3:25" ht="15.75" customHeight="1">
      <c r="C472" s="8"/>
      <c r="P472" s="8"/>
      <c r="Q472" s="8"/>
      <c r="R472" s="8"/>
      <c r="S472" s="8"/>
      <c r="T472" s="8"/>
      <c r="U472" s="8"/>
      <c r="V472" s="8"/>
      <c r="W472" s="8"/>
      <c r="X472" s="8"/>
      <c r="Y472" s="8"/>
    </row>
    <row r="473" spans="3:25" ht="15.75" customHeight="1">
      <c r="C473" s="8"/>
      <c r="P473" s="8"/>
      <c r="Q473" s="8"/>
      <c r="R473" s="8"/>
      <c r="S473" s="8"/>
      <c r="T473" s="8"/>
      <c r="U473" s="8"/>
      <c r="V473" s="8"/>
      <c r="W473" s="8"/>
      <c r="X473" s="8"/>
      <c r="Y473" s="8"/>
    </row>
    <row r="474" spans="3:25" ht="15.75" customHeight="1">
      <c r="C474" s="8"/>
      <c r="P474" s="8"/>
      <c r="Q474" s="8"/>
      <c r="R474" s="8"/>
      <c r="S474" s="8"/>
      <c r="T474" s="8"/>
      <c r="U474" s="8"/>
      <c r="V474" s="8"/>
      <c r="W474" s="8"/>
      <c r="X474" s="8"/>
      <c r="Y474" s="8"/>
    </row>
    <row r="475" spans="3:25" ht="15.75" customHeight="1">
      <c r="C475" s="8"/>
      <c r="P475" s="8"/>
      <c r="Q475" s="8"/>
      <c r="R475" s="8"/>
      <c r="S475" s="8"/>
      <c r="T475" s="8"/>
      <c r="U475" s="8"/>
      <c r="V475" s="8"/>
      <c r="W475" s="8"/>
      <c r="X475" s="8"/>
      <c r="Y475" s="8"/>
    </row>
    <row r="476" spans="3:25" ht="15.75" customHeight="1">
      <c r="C476" s="8"/>
      <c r="P476" s="8"/>
      <c r="Q476" s="8"/>
      <c r="R476" s="8"/>
      <c r="S476" s="8"/>
      <c r="T476" s="8"/>
      <c r="U476" s="8"/>
      <c r="V476" s="8"/>
      <c r="W476" s="8"/>
      <c r="X476" s="8"/>
      <c r="Y476" s="8"/>
    </row>
    <row r="477" spans="3:25" ht="15.75" customHeight="1">
      <c r="C477" s="8"/>
      <c r="P477" s="8"/>
      <c r="Q477" s="8"/>
      <c r="R477" s="8"/>
      <c r="S477" s="8"/>
      <c r="T477" s="8"/>
      <c r="U477" s="8"/>
      <c r="V477" s="8"/>
      <c r="W477" s="8"/>
      <c r="X477" s="8"/>
      <c r="Y477" s="8"/>
    </row>
    <row r="478" spans="3:25" ht="15.75" customHeight="1">
      <c r="C478" s="8"/>
      <c r="P478" s="8"/>
      <c r="Q478" s="8"/>
      <c r="R478" s="8"/>
      <c r="S478" s="8"/>
      <c r="T478" s="8"/>
      <c r="U478" s="8"/>
      <c r="V478" s="8"/>
      <c r="W478" s="8"/>
      <c r="X478" s="8"/>
      <c r="Y478" s="8"/>
    </row>
    <row r="479" spans="3:25" ht="15.75" customHeight="1">
      <c r="C479" s="8"/>
      <c r="P479" s="8"/>
      <c r="Q479" s="8"/>
      <c r="R479" s="8"/>
      <c r="S479" s="8"/>
      <c r="T479" s="8"/>
      <c r="U479" s="8"/>
      <c r="V479" s="8"/>
      <c r="W479" s="8"/>
      <c r="X479" s="8"/>
      <c r="Y479" s="8"/>
    </row>
    <row r="480" spans="3:25" ht="15.75" customHeight="1">
      <c r="C480" s="8"/>
      <c r="P480" s="8"/>
      <c r="Q480" s="8"/>
      <c r="R480" s="8"/>
      <c r="S480" s="8"/>
      <c r="T480" s="8"/>
      <c r="U480" s="8"/>
      <c r="V480" s="8"/>
      <c r="W480" s="8"/>
      <c r="X480" s="8"/>
      <c r="Y480" s="8"/>
    </row>
    <row r="481" spans="3:25" ht="15.75" customHeight="1">
      <c r="C481" s="8"/>
      <c r="P481" s="8"/>
      <c r="Q481" s="8"/>
      <c r="R481" s="8"/>
      <c r="S481" s="8"/>
      <c r="T481" s="8"/>
      <c r="U481" s="8"/>
      <c r="V481" s="8"/>
      <c r="W481" s="8"/>
      <c r="X481" s="8"/>
      <c r="Y481" s="8"/>
    </row>
    <row r="482" spans="3:25" ht="15.75" customHeight="1">
      <c r="C482" s="8"/>
      <c r="P482" s="8"/>
      <c r="Q482" s="8"/>
      <c r="R482" s="8"/>
      <c r="S482" s="8"/>
      <c r="T482" s="8"/>
      <c r="U482" s="8"/>
      <c r="V482" s="8"/>
      <c r="W482" s="8"/>
      <c r="X482" s="8"/>
      <c r="Y482" s="8"/>
    </row>
    <row r="483" spans="3:25" ht="15.75" customHeight="1">
      <c r="C483" s="8"/>
      <c r="P483" s="8"/>
      <c r="Q483" s="8"/>
      <c r="R483" s="8"/>
      <c r="S483" s="8"/>
      <c r="T483" s="8"/>
      <c r="U483" s="8"/>
      <c r="V483" s="8"/>
      <c r="W483" s="8"/>
      <c r="X483" s="8"/>
      <c r="Y483" s="8"/>
    </row>
    <row r="484" spans="3:25" ht="15.75" customHeight="1">
      <c r="C484" s="8"/>
      <c r="P484" s="8"/>
      <c r="Q484" s="8"/>
      <c r="R484" s="8"/>
      <c r="S484" s="8"/>
      <c r="T484" s="8"/>
      <c r="U484" s="8"/>
      <c r="V484" s="8"/>
      <c r="W484" s="8"/>
      <c r="X484" s="8"/>
      <c r="Y484" s="8"/>
    </row>
    <row r="485" spans="3:25" ht="15.75" customHeight="1">
      <c r="C485" s="8"/>
      <c r="P485" s="8"/>
      <c r="Q485" s="8"/>
      <c r="R485" s="8"/>
      <c r="S485" s="8"/>
      <c r="T485" s="8"/>
      <c r="U485" s="8"/>
      <c r="V485" s="8"/>
      <c r="W485" s="8"/>
      <c r="X485" s="8"/>
      <c r="Y485" s="8"/>
    </row>
    <row r="486" spans="3:25" ht="15.75" customHeight="1">
      <c r="C486" s="8"/>
      <c r="P486" s="8"/>
      <c r="Q486" s="8"/>
      <c r="R486" s="8"/>
      <c r="S486" s="8"/>
      <c r="T486" s="8"/>
      <c r="U486" s="8"/>
      <c r="V486" s="8"/>
      <c r="W486" s="8"/>
      <c r="X486" s="8"/>
      <c r="Y486" s="8"/>
    </row>
    <row r="487" spans="3:25" ht="15.75" customHeight="1">
      <c r="C487" s="8"/>
      <c r="P487" s="8"/>
      <c r="Q487" s="8"/>
      <c r="R487" s="8"/>
      <c r="S487" s="8"/>
      <c r="T487" s="8"/>
      <c r="U487" s="8"/>
      <c r="V487" s="8"/>
      <c r="W487" s="8"/>
      <c r="X487" s="8"/>
      <c r="Y487" s="8"/>
    </row>
    <row r="488" spans="3:25" ht="15.75" customHeight="1">
      <c r="C488" s="8"/>
      <c r="P488" s="8"/>
      <c r="Q488" s="8"/>
      <c r="R488" s="8"/>
      <c r="S488" s="8"/>
      <c r="T488" s="8"/>
      <c r="U488" s="8"/>
      <c r="V488" s="8"/>
      <c r="W488" s="8"/>
      <c r="X488" s="8"/>
      <c r="Y488" s="8"/>
    </row>
    <row r="489" spans="3:25" ht="15.75" customHeight="1">
      <c r="C489" s="8"/>
      <c r="P489" s="8"/>
      <c r="Q489" s="8"/>
      <c r="R489" s="8"/>
      <c r="S489" s="8"/>
      <c r="T489" s="8"/>
      <c r="U489" s="8"/>
      <c r="V489" s="8"/>
      <c r="W489" s="8"/>
      <c r="X489" s="8"/>
      <c r="Y489" s="8"/>
    </row>
    <row r="490" spans="3:25" ht="15.75" customHeight="1">
      <c r="C490" s="8"/>
      <c r="P490" s="8"/>
      <c r="Q490" s="8"/>
      <c r="R490" s="8"/>
      <c r="S490" s="8"/>
      <c r="T490" s="8"/>
      <c r="U490" s="8"/>
      <c r="V490" s="8"/>
      <c r="W490" s="8"/>
      <c r="X490" s="8"/>
      <c r="Y490" s="8"/>
    </row>
    <row r="491" spans="3:25" ht="15.75" customHeight="1">
      <c r="C491" s="8"/>
      <c r="P491" s="8"/>
      <c r="Q491" s="8"/>
      <c r="R491" s="8"/>
      <c r="S491" s="8"/>
      <c r="T491" s="8"/>
      <c r="U491" s="8"/>
      <c r="V491" s="8"/>
      <c r="W491" s="8"/>
      <c r="X491" s="8"/>
      <c r="Y491" s="8"/>
    </row>
    <row r="492" spans="3:25" ht="15.75" customHeight="1">
      <c r="C492" s="8"/>
      <c r="P492" s="8"/>
      <c r="Q492" s="8"/>
      <c r="R492" s="8"/>
      <c r="S492" s="8"/>
      <c r="T492" s="8"/>
      <c r="U492" s="8"/>
      <c r="V492" s="8"/>
      <c r="W492" s="8"/>
      <c r="X492" s="8"/>
      <c r="Y492" s="8"/>
    </row>
    <row r="493" spans="3:25" ht="15.75" customHeight="1">
      <c r="C493" s="8"/>
      <c r="P493" s="8"/>
      <c r="Q493" s="8"/>
      <c r="R493" s="8"/>
      <c r="S493" s="8"/>
      <c r="T493" s="8"/>
      <c r="U493" s="8"/>
      <c r="V493" s="8"/>
      <c r="W493" s="8"/>
      <c r="X493" s="8"/>
      <c r="Y493" s="8"/>
    </row>
    <row r="494" spans="3:25" ht="15.75" customHeight="1">
      <c r="C494" s="8"/>
      <c r="P494" s="8"/>
      <c r="Q494" s="8"/>
      <c r="R494" s="8"/>
      <c r="S494" s="8"/>
      <c r="T494" s="8"/>
      <c r="U494" s="8"/>
      <c r="V494" s="8"/>
      <c r="W494" s="8"/>
      <c r="X494" s="8"/>
      <c r="Y494" s="8"/>
    </row>
    <row r="495" spans="3:25" ht="15.75" customHeight="1">
      <c r="C495" s="8"/>
      <c r="P495" s="8"/>
      <c r="Q495" s="8"/>
      <c r="R495" s="8"/>
      <c r="S495" s="8"/>
      <c r="T495" s="8"/>
      <c r="U495" s="8"/>
      <c r="V495" s="8"/>
      <c r="W495" s="8"/>
      <c r="X495" s="8"/>
      <c r="Y495" s="8"/>
    </row>
    <row r="496" spans="3:25" ht="15.75" customHeight="1">
      <c r="C496" s="8"/>
      <c r="P496" s="8"/>
      <c r="Q496" s="8"/>
      <c r="R496" s="8"/>
      <c r="S496" s="8"/>
      <c r="T496" s="8"/>
      <c r="U496" s="8"/>
      <c r="V496" s="8"/>
      <c r="W496" s="8"/>
      <c r="X496" s="8"/>
      <c r="Y496" s="8"/>
    </row>
    <row r="497" spans="3:25" ht="15.75" customHeight="1">
      <c r="C497" s="8"/>
      <c r="P497" s="8"/>
      <c r="Q497" s="8"/>
      <c r="R497" s="8"/>
      <c r="S497" s="8"/>
      <c r="T497" s="8"/>
      <c r="U497" s="8"/>
      <c r="V497" s="8"/>
      <c r="W497" s="8"/>
      <c r="X497" s="8"/>
      <c r="Y497" s="8"/>
    </row>
    <row r="498" spans="3:25" ht="15.75" customHeight="1">
      <c r="C498" s="8"/>
      <c r="P498" s="8"/>
      <c r="Q498" s="8"/>
      <c r="R498" s="8"/>
      <c r="S498" s="8"/>
      <c r="T498" s="8"/>
      <c r="U498" s="8"/>
      <c r="V498" s="8"/>
      <c r="W498" s="8"/>
      <c r="X498" s="8"/>
      <c r="Y498" s="8"/>
    </row>
    <row r="499" spans="3:25" ht="15.75" customHeight="1">
      <c r="C499" s="8"/>
      <c r="P499" s="8"/>
      <c r="Q499" s="8"/>
      <c r="R499" s="8"/>
      <c r="S499" s="8"/>
      <c r="T499" s="8"/>
      <c r="U499" s="8"/>
      <c r="V499" s="8"/>
      <c r="W499" s="8"/>
      <c r="X499" s="8"/>
      <c r="Y499" s="8"/>
    </row>
    <row r="500" spans="3:25" ht="15.75" customHeight="1">
      <c r="C500" s="8"/>
      <c r="P500" s="8"/>
      <c r="Q500" s="8"/>
      <c r="R500" s="8"/>
      <c r="S500" s="8"/>
      <c r="T500" s="8"/>
      <c r="U500" s="8"/>
      <c r="V500" s="8"/>
      <c r="W500" s="8"/>
      <c r="X500" s="8"/>
      <c r="Y500" s="8"/>
    </row>
    <row r="501" spans="3:25" ht="15.75" customHeight="1">
      <c r="C501" s="8"/>
      <c r="P501" s="8"/>
      <c r="Q501" s="8"/>
      <c r="R501" s="8"/>
      <c r="S501" s="8"/>
      <c r="T501" s="8"/>
      <c r="U501" s="8"/>
      <c r="V501" s="8"/>
      <c r="W501" s="8"/>
      <c r="X501" s="8"/>
      <c r="Y501" s="8"/>
    </row>
    <row r="502" spans="3:25" ht="15.75" customHeight="1">
      <c r="C502" s="8"/>
      <c r="P502" s="8"/>
      <c r="Q502" s="8"/>
      <c r="R502" s="8"/>
      <c r="S502" s="8"/>
      <c r="T502" s="8"/>
      <c r="U502" s="8"/>
      <c r="V502" s="8"/>
      <c r="W502" s="8"/>
      <c r="X502" s="8"/>
      <c r="Y502" s="8"/>
    </row>
    <row r="503" spans="3:25" ht="15.75" customHeight="1">
      <c r="C503" s="8"/>
      <c r="P503" s="8"/>
      <c r="Q503" s="8"/>
      <c r="R503" s="8"/>
      <c r="S503" s="8"/>
      <c r="T503" s="8"/>
      <c r="U503" s="8"/>
      <c r="V503" s="8"/>
      <c r="W503" s="8"/>
      <c r="X503" s="8"/>
      <c r="Y503" s="8"/>
    </row>
    <row r="504" spans="3:25" ht="15.75" customHeight="1">
      <c r="C504" s="8"/>
      <c r="P504" s="8"/>
      <c r="Q504" s="8"/>
      <c r="R504" s="8"/>
      <c r="S504" s="8"/>
      <c r="T504" s="8"/>
      <c r="U504" s="8"/>
      <c r="V504" s="8"/>
      <c r="W504" s="8"/>
      <c r="X504" s="8"/>
      <c r="Y504" s="8"/>
    </row>
    <row r="505" spans="3:25" ht="15.75" customHeight="1">
      <c r="C505" s="8"/>
      <c r="P505" s="8"/>
      <c r="Q505" s="8"/>
      <c r="R505" s="8"/>
      <c r="S505" s="8"/>
      <c r="T505" s="8"/>
      <c r="U505" s="8"/>
      <c r="V505" s="8"/>
      <c r="W505" s="8"/>
      <c r="X505" s="8"/>
      <c r="Y505" s="8"/>
    </row>
    <row r="506" spans="3:25" ht="15.75" customHeight="1">
      <c r="C506" s="8"/>
      <c r="P506" s="8"/>
      <c r="Q506" s="8"/>
      <c r="R506" s="8"/>
      <c r="S506" s="8"/>
      <c r="T506" s="8"/>
      <c r="U506" s="8"/>
      <c r="V506" s="8"/>
      <c r="W506" s="8"/>
      <c r="X506" s="8"/>
      <c r="Y506" s="8"/>
    </row>
    <row r="507" spans="3:25" ht="15.75" customHeight="1">
      <c r="C507" s="8"/>
      <c r="P507" s="8"/>
      <c r="Q507" s="8"/>
      <c r="R507" s="8"/>
      <c r="S507" s="8"/>
      <c r="T507" s="8"/>
      <c r="U507" s="8"/>
      <c r="V507" s="8"/>
      <c r="W507" s="8"/>
      <c r="X507" s="8"/>
      <c r="Y507" s="8"/>
    </row>
    <row r="508" spans="3:25" ht="15.75" customHeight="1">
      <c r="C508" s="8"/>
      <c r="P508" s="8"/>
      <c r="Q508" s="8"/>
      <c r="R508" s="8"/>
      <c r="S508" s="8"/>
      <c r="T508" s="8"/>
      <c r="U508" s="8"/>
      <c r="V508" s="8"/>
      <c r="W508" s="8"/>
      <c r="X508" s="8"/>
      <c r="Y508" s="8"/>
    </row>
    <row r="509" spans="3:25" ht="15.75" customHeight="1">
      <c r="C509" s="8"/>
      <c r="P509" s="8"/>
      <c r="Q509" s="8"/>
      <c r="R509" s="8"/>
      <c r="S509" s="8"/>
      <c r="T509" s="8"/>
      <c r="U509" s="8"/>
      <c r="V509" s="8"/>
      <c r="W509" s="8"/>
      <c r="X509" s="8"/>
      <c r="Y509" s="8"/>
    </row>
    <row r="510" spans="3:25" ht="15.75" customHeight="1">
      <c r="C510" s="8"/>
      <c r="P510" s="8"/>
      <c r="Q510" s="8"/>
      <c r="R510" s="8"/>
      <c r="S510" s="8"/>
      <c r="T510" s="8"/>
      <c r="U510" s="8"/>
      <c r="V510" s="8"/>
      <c r="W510" s="8"/>
      <c r="X510" s="8"/>
      <c r="Y510" s="8"/>
    </row>
    <row r="511" spans="3:25" ht="15.75" customHeight="1">
      <c r="C511" s="8"/>
      <c r="P511" s="8"/>
      <c r="Q511" s="8"/>
      <c r="R511" s="8"/>
      <c r="S511" s="8"/>
      <c r="T511" s="8"/>
      <c r="U511" s="8"/>
      <c r="V511" s="8"/>
      <c r="W511" s="8"/>
      <c r="X511" s="8"/>
      <c r="Y511" s="8"/>
    </row>
    <row r="512" spans="3:25" ht="15.75" customHeight="1">
      <c r="C512" s="8"/>
      <c r="P512" s="8"/>
      <c r="Q512" s="8"/>
      <c r="R512" s="8"/>
      <c r="S512" s="8"/>
      <c r="T512" s="8"/>
      <c r="U512" s="8"/>
      <c r="V512" s="8"/>
      <c r="W512" s="8"/>
      <c r="X512" s="8"/>
      <c r="Y512" s="8"/>
    </row>
    <row r="513" spans="3:25" ht="15.75" customHeight="1">
      <c r="C513" s="8"/>
      <c r="P513" s="8"/>
      <c r="Q513" s="8"/>
      <c r="R513" s="8"/>
      <c r="S513" s="8"/>
      <c r="T513" s="8"/>
      <c r="U513" s="8"/>
      <c r="V513" s="8"/>
      <c r="W513" s="8"/>
      <c r="X513" s="8"/>
      <c r="Y513" s="8"/>
    </row>
    <row r="514" spans="3:25" ht="15.75" customHeight="1">
      <c r="C514" s="8"/>
      <c r="P514" s="8"/>
      <c r="Q514" s="8"/>
      <c r="R514" s="8"/>
      <c r="S514" s="8"/>
      <c r="T514" s="8"/>
      <c r="U514" s="8"/>
      <c r="V514" s="8"/>
      <c r="W514" s="8"/>
      <c r="X514" s="8"/>
      <c r="Y514" s="8"/>
    </row>
    <row r="515" spans="3:25" ht="15.75" customHeight="1">
      <c r="C515" s="8"/>
      <c r="P515" s="8"/>
      <c r="Q515" s="8"/>
      <c r="R515" s="8"/>
      <c r="S515" s="8"/>
      <c r="T515" s="8"/>
      <c r="U515" s="8"/>
      <c r="V515" s="8"/>
      <c r="W515" s="8"/>
      <c r="X515" s="8"/>
      <c r="Y515" s="8"/>
    </row>
    <row r="516" spans="3:25" ht="15.75" customHeight="1">
      <c r="C516" s="8"/>
      <c r="P516" s="8"/>
      <c r="Q516" s="8"/>
      <c r="R516" s="8"/>
      <c r="S516" s="8"/>
      <c r="T516" s="8"/>
      <c r="U516" s="8"/>
      <c r="V516" s="8"/>
      <c r="W516" s="8"/>
      <c r="X516" s="8"/>
      <c r="Y516" s="8"/>
    </row>
    <row r="517" spans="3:25" ht="15.75" customHeight="1">
      <c r="C517" s="8"/>
      <c r="P517" s="8"/>
      <c r="Q517" s="8"/>
      <c r="R517" s="8"/>
      <c r="S517" s="8"/>
      <c r="T517" s="8"/>
      <c r="U517" s="8"/>
      <c r="V517" s="8"/>
      <c r="W517" s="8"/>
      <c r="X517" s="8"/>
      <c r="Y517" s="8"/>
    </row>
    <row r="518" spans="3:25" ht="15.75" customHeight="1">
      <c r="C518" s="8"/>
      <c r="P518" s="8"/>
      <c r="Q518" s="8"/>
      <c r="R518" s="8"/>
      <c r="S518" s="8"/>
      <c r="T518" s="8"/>
      <c r="U518" s="8"/>
      <c r="V518" s="8"/>
      <c r="W518" s="8"/>
      <c r="X518" s="8"/>
      <c r="Y518" s="8"/>
    </row>
    <row r="519" spans="3:25" ht="15.75" customHeight="1">
      <c r="C519" s="8"/>
      <c r="P519" s="8"/>
      <c r="Q519" s="8"/>
      <c r="R519" s="8"/>
      <c r="S519" s="8"/>
      <c r="T519" s="8"/>
      <c r="U519" s="8"/>
      <c r="V519" s="8"/>
      <c r="W519" s="8"/>
      <c r="X519" s="8"/>
      <c r="Y519" s="8"/>
    </row>
    <row r="520" spans="3:25" ht="15.75" customHeight="1">
      <c r="C520" s="8"/>
      <c r="P520" s="8"/>
      <c r="Q520" s="8"/>
      <c r="R520" s="8"/>
      <c r="S520" s="8"/>
      <c r="T520" s="8"/>
      <c r="U520" s="8"/>
      <c r="V520" s="8"/>
      <c r="W520" s="8"/>
      <c r="X520" s="8"/>
      <c r="Y520" s="8"/>
    </row>
    <row r="521" spans="3:25" ht="15.75" customHeight="1">
      <c r="C521" s="8"/>
      <c r="P521" s="8"/>
      <c r="Q521" s="8"/>
      <c r="R521" s="8"/>
      <c r="S521" s="8"/>
      <c r="T521" s="8"/>
      <c r="U521" s="8"/>
      <c r="V521" s="8"/>
      <c r="W521" s="8"/>
      <c r="X521" s="8"/>
      <c r="Y521" s="8"/>
    </row>
    <row r="522" spans="3:25" ht="15.75" customHeight="1">
      <c r="C522" s="8"/>
      <c r="P522" s="8"/>
      <c r="Q522" s="8"/>
      <c r="R522" s="8"/>
      <c r="S522" s="8"/>
      <c r="T522" s="8"/>
      <c r="U522" s="8"/>
      <c r="V522" s="8"/>
      <c r="W522" s="8"/>
      <c r="X522" s="8"/>
      <c r="Y522" s="8"/>
    </row>
    <row r="523" spans="3:25" ht="15.75" customHeight="1">
      <c r="C523" s="8"/>
      <c r="P523" s="8"/>
      <c r="Q523" s="8"/>
      <c r="R523" s="8"/>
      <c r="S523" s="8"/>
      <c r="T523" s="8"/>
      <c r="U523" s="8"/>
      <c r="V523" s="8"/>
      <c r="W523" s="8"/>
      <c r="X523" s="8"/>
      <c r="Y523" s="8"/>
    </row>
    <row r="524" spans="3:25" ht="15.75" customHeight="1">
      <c r="C524" s="8"/>
      <c r="P524" s="8"/>
      <c r="Q524" s="8"/>
      <c r="R524" s="8"/>
      <c r="S524" s="8"/>
      <c r="T524" s="8"/>
      <c r="U524" s="8"/>
      <c r="V524" s="8"/>
      <c r="W524" s="8"/>
      <c r="X524" s="8"/>
      <c r="Y524" s="8"/>
    </row>
    <row r="525" spans="3:25" ht="15.75" customHeight="1">
      <c r="C525" s="8"/>
      <c r="P525" s="8"/>
      <c r="Q525" s="8"/>
      <c r="R525" s="8"/>
      <c r="S525" s="8"/>
      <c r="T525" s="8"/>
      <c r="U525" s="8"/>
      <c r="V525" s="8"/>
      <c r="W525" s="8"/>
      <c r="X525" s="8"/>
      <c r="Y525" s="8"/>
    </row>
    <row r="526" spans="3:25" ht="15.75" customHeight="1">
      <c r="C526" s="8"/>
      <c r="P526" s="8"/>
      <c r="Q526" s="8"/>
      <c r="R526" s="8"/>
      <c r="S526" s="8"/>
      <c r="T526" s="8"/>
      <c r="U526" s="8"/>
      <c r="V526" s="8"/>
      <c r="W526" s="8"/>
      <c r="X526" s="8"/>
      <c r="Y526" s="8"/>
    </row>
    <row r="527" spans="3:25" ht="15.75" customHeight="1">
      <c r="C527" s="8"/>
      <c r="P527" s="8"/>
      <c r="Q527" s="8"/>
      <c r="R527" s="8"/>
      <c r="S527" s="8"/>
      <c r="T527" s="8"/>
      <c r="U527" s="8"/>
      <c r="V527" s="8"/>
      <c r="W527" s="8"/>
      <c r="X527" s="8"/>
      <c r="Y527" s="8"/>
    </row>
    <row r="528" spans="3:25" ht="15.75" customHeight="1">
      <c r="C528" s="8"/>
      <c r="P528" s="8"/>
      <c r="Q528" s="8"/>
      <c r="R528" s="8"/>
      <c r="S528" s="8"/>
      <c r="T528" s="8"/>
      <c r="U528" s="8"/>
      <c r="V528" s="8"/>
      <c r="W528" s="8"/>
      <c r="X528" s="8"/>
      <c r="Y528" s="8"/>
    </row>
    <row r="529" spans="3:25" ht="15.75" customHeight="1">
      <c r="C529" s="8"/>
      <c r="P529" s="8"/>
      <c r="Q529" s="8"/>
      <c r="R529" s="8"/>
      <c r="S529" s="8"/>
      <c r="T529" s="8"/>
      <c r="U529" s="8"/>
      <c r="V529" s="8"/>
      <c r="W529" s="8"/>
      <c r="X529" s="8"/>
      <c r="Y529" s="8"/>
    </row>
    <row r="530" spans="3:25" ht="15.75" customHeight="1">
      <c r="C530" s="8"/>
      <c r="P530" s="8"/>
      <c r="Q530" s="8"/>
      <c r="R530" s="8"/>
      <c r="S530" s="8"/>
      <c r="T530" s="8"/>
      <c r="U530" s="8"/>
      <c r="V530" s="8"/>
      <c r="W530" s="8"/>
      <c r="X530" s="8"/>
      <c r="Y530" s="8"/>
    </row>
    <row r="531" spans="3:25" ht="15.75" customHeight="1">
      <c r="C531" s="8"/>
      <c r="P531" s="8"/>
      <c r="Q531" s="8"/>
      <c r="R531" s="8"/>
      <c r="S531" s="8"/>
      <c r="T531" s="8"/>
      <c r="U531" s="8"/>
      <c r="V531" s="8"/>
      <c r="W531" s="8"/>
      <c r="X531" s="8"/>
      <c r="Y531" s="8"/>
    </row>
    <row r="532" spans="3:25" ht="15.75" customHeight="1">
      <c r="C532" s="8"/>
      <c r="P532" s="8"/>
      <c r="Q532" s="8"/>
      <c r="R532" s="8"/>
      <c r="S532" s="8"/>
      <c r="T532" s="8"/>
      <c r="U532" s="8"/>
      <c r="V532" s="8"/>
      <c r="W532" s="8"/>
      <c r="X532" s="8"/>
      <c r="Y532" s="8"/>
    </row>
    <row r="533" spans="3:25" ht="15.75" customHeight="1">
      <c r="C533" s="8"/>
      <c r="P533" s="8"/>
      <c r="Q533" s="8"/>
      <c r="R533" s="8"/>
      <c r="S533" s="8"/>
      <c r="T533" s="8"/>
      <c r="U533" s="8"/>
      <c r="V533" s="8"/>
      <c r="W533" s="8"/>
      <c r="X533" s="8"/>
      <c r="Y533" s="8"/>
    </row>
    <row r="534" spans="3:25" ht="15.75" customHeight="1">
      <c r="C534" s="8"/>
      <c r="P534" s="8"/>
      <c r="Q534" s="8"/>
      <c r="R534" s="8"/>
      <c r="S534" s="8"/>
      <c r="T534" s="8"/>
      <c r="U534" s="8"/>
      <c r="V534" s="8"/>
      <c r="W534" s="8"/>
      <c r="X534" s="8"/>
      <c r="Y534" s="8"/>
    </row>
    <row r="535" spans="3:25" ht="15.75" customHeight="1">
      <c r="C535" s="8"/>
      <c r="P535" s="8"/>
      <c r="Q535" s="8"/>
      <c r="R535" s="8"/>
      <c r="S535" s="8"/>
      <c r="T535" s="8"/>
      <c r="U535" s="8"/>
      <c r="V535" s="8"/>
      <c r="W535" s="8"/>
      <c r="X535" s="8"/>
      <c r="Y535" s="8"/>
    </row>
    <row r="536" spans="3:25" ht="15.75" customHeight="1">
      <c r="C536" s="8"/>
      <c r="P536" s="8"/>
      <c r="Q536" s="8"/>
      <c r="R536" s="8"/>
      <c r="S536" s="8"/>
      <c r="T536" s="8"/>
      <c r="U536" s="8"/>
      <c r="V536" s="8"/>
      <c r="W536" s="8"/>
      <c r="X536" s="8"/>
      <c r="Y536" s="8"/>
    </row>
    <row r="537" spans="3:25" ht="15.75" customHeight="1">
      <c r="C537" s="8"/>
      <c r="P537" s="8"/>
      <c r="Q537" s="8"/>
      <c r="R537" s="8"/>
      <c r="S537" s="8"/>
      <c r="T537" s="8"/>
      <c r="U537" s="8"/>
      <c r="V537" s="8"/>
      <c r="W537" s="8"/>
      <c r="X537" s="8"/>
      <c r="Y537" s="8"/>
    </row>
    <row r="538" spans="3:25" ht="15.75" customHeight="1">
      <c r="C538" s="8"/>
      <c r="P538" s="8"/>
      <c r="Q538" s="8"/>
      <c r="R538" s="8"/>
      <c r="S538" s="8"/>
      <c r="T538" s="8"/>
      <c r="U538" s="8"/>
      <c r="V538" s="8"/>
      <c r="W538" s="8"/>
      <c r="X538" s="8"/>
      <c r="Y538" s="8"/>
    </row>
    <row r="539" spans="3:25" ht="15.75" customHeight="1">
      <c r="C539" s="8"/>
      <c r="P539" s="8"/>
      <c r="Q539" s="8"/>
      <c r="R539" s="8"/>
      <c r="S539" s="8"/>
      <c r="T539" s="8"/>
      <c r="U539" s="8"/>
      <c r="V539" s="8"/>
      <c r="W539" s="8"/>
      <c r="X539" s="8"/>
      <c r="Y539" s="8"/>
    </row>
    <row r="540" spans="3:25" ht="15.75" customHeight="1">
      <c r="C540" s="8"/>
      <c r="P540" s="8"/>
      <c r="Q540" s="8"/>
      <c r="R540" s="8"/>
      <c r="S540" s="8"/>
      <c r="T540" s="8"/>
      <c r="U540" s="8"/>
      <c r="V540" s="8"/>
      <c r="W540" s="8"/>
      <c r="X540" s="8"/>
      <c r="Y540" s="8"/>
    </row>
    <row r="541" spans="3:25" ht="15.75" customHeight="1">
      <c r="C541" s="8"/>
      <c r="P541" s="8"/>
      <c r="Q541" s="8"/>
      <c r="R541" s="8"/>
      <c r="S541" s="8"/>
      <c r="T541" s="8"/>
      <c r="U541" s="8"/>
      <c r="V541" s="8"/>
      <c r="W541" s="8"/>
      <c r="X541" s="8"/>
      <c r="Y541" s="8"/>
    </row>
    <row r="542" spans="3:25" ht="15.75" customHeight="1">
      <c r="C542" s="8"/>
      <c r="P542" s="8"/>
      <c r="Q542" s="8"/>
      <c r="R542" s="8"/>
      <c r="S542" s="8"/>
      <c r="T542" s="8"/>
      <c r="U542" s="8"/>
      <c r="V542" s="8"/>
      <c r="W542" s="8"/>
      <c r="X542" s="8"/>
      <c r="Y542" s="8"/>
    </row>
    <row r="543" spans="3:25" ht="15.75" customHeight="1">
      <c r="C543" s="8"/>
      <c r="P543" s="8"/>
      <c r="Q543" s="8"/>
      <c r="R543" s="8"/>
      <c r="S543" s="8"/>
      <c r="T543" s="8"/>
      <c r="U543" s="8"/>
      <c r="V543" s="8"/>
      <c r="W543" s="8"/>
      <c r="X543" s="8"/>
      <c r="Y543" s="8"/>
    </row>
    <row r="544" spans="3:25" ht="15.75" customHeight="1">
      <c r="C544" s="8"/>
      <c r="P544" s="8"/>
      <c r="Q544" s="8"/>
      <c r="R544" s="8"/>
      <c r="S544" s="8"/>
      <c r="T544" s="8"/>
      <c r="U544" s="8"/>
      <c r="V544" s="8"/>
      <c r="W544" s="8"/>
      <c r="X544" s="8"/>
      <c r="Y544" s="8"/>
    </row>
    <row r="545" spans="3:25" ht="15.75" customHeight="1">
      <c r="C545" s="8"/>
      <c r="P545" s="8"/>
      <c r="Q545" s="8"/>
      <c r="R545" s="8"/>
      <c r="S545" s="8"/>
      <c r="T545" s="8"/>
      <c r="U545" s="8"/>
      <c r="V545" s="8"/>
      <c r="W545" s="8"/>
      <c r="X545" s="8"/>
      <c r="Y545" s="8"/>
    </row>
    <row r="546" spans="3:25" ht="15.75" customHeight="1">
      <c r="C546" s="8"/>
      <c r="P546" s="8"/>
      <c r="Q546" s="8"/>
      <c r="R546" s="8"/>
      <c r="S546" s="8"/>
      <c r="T546" s="8"/>
      <c r="U546" s="8"/>
      <c r="V546" s="8"/>
      <c r="W546" s="8"/>
      <c r="X546" s="8"/>
      <c r="Y546" s="8"/>
    </row>
    <row r="547" spans="3:25" ht="15.75" customHeight="1">
      <c r="C547" s="8"/>
      <c r="P547" s="8"/>
      <c r="Q547" s="8"/>
      <c r="R547" s="8"/>
      <c r="S547" s="8"/>
      <c r="T547" s="8"/>
      <c r="U547" s="8"/>
      <c r="V547" s="8"/>
      <c r="W547" s="8"/>
      <c r="X547" s="8"/>
      <c r="Y547" s="8"/>
    </row>
    <row r="548" spans="3:25" ht="15.75" customHeight="1">
      <c r="C548" s="8"/>
      <c r="P548" s="8"/>
      <c r="Q548" s="8"/>
      <c r="R548" s="8"/>
      <c r="S548" s="8"/>
      <c r="T548" s="8"/>
      <c r="U548" s="8"/>
      <c r="V548" s="8"/>
      <c r="W548" s="8"/>
      <c r="X548" s="8"/>
      <c r="Y548" s="8"/>
    </row>
    <row r="549" spans="3:25" ht="15.75" customHeight="1">
      <c r="C549" s="8"/>
      <c r="P549" s="8"/>
      <c r="Q549" s="8"/>
      <c r="R549" s="8"/>
      <c r="S549" s="8"/>
      <c r="T549" s="8"/>
      <c r="U549" s="8"/>
      <c r="V549" s="8"/>
      <c r="W549" s="8"/>
      <c r="X549" s="8"/>
      <c r="Y549" s="8"/>
    </row>
    <row r="550" spans="3:25" ht="15.75" customHeight="1">
      <c r="C550" s="8"/>
      <c r="P550" s="8"/>
      <c r="Q550" s="8"/>
      <c r="R550" s="8"/>
      <c r="S550" s="8"/>
      <c r="T550" s="8"/>
      <c r="U550" s="8"/>
      <c r="V550" s="8"/>
      <c r="W550" s="8"/>
      <c r="X550" s="8"/>
      <c r="Y550" s="8"/>
    </row>
    <row r="551" spans="3:25" ht="15.75" customHeight="1">
      <c r="C551" s="8"/>
      <c r="P551" s="8"/>
      <c r="Q551" s="8"/>
      <c r="R551" s="8"/>
      <c r="S551" s="8"/>
      <c r="T551" s="8"/>
      <c r="U551" s="8"/>
      <c r="V551" s="8"/>
      <c r="W551" s="8"/>
      <c r="X551" s="8"/>
      <c r="Y551" s="8"/>
    </row>
    <row r="552" spans="3:25" ht="15.75" customHeight="1">
      <c r="C552" s="8"/>
      <c r="P552" s="8"/>
      <c r="Q552" s="8"/>
      <c r="R552" s="8"/>
      <c r="S552" s="8"/>
      <c r="T552" s="8"/>
      <c r="U552" s="8"/>
      <c r="V552" s="8"/>
      <c r="W552" s="8"/>
      <c r="X552" s="8"/>
      <c r="Y552" s="8"/>
    </row>
    <row r="553" spans="3:25" ht="15.75" customHeight="1">
      <c r="C553" s="8"/>
      <c r="P553" s="8"/>
      <c r="Q553" s="8"/>
      <c r="R553" s="8"/>
      <c r="S553" s="8"/>
      <c r="T553" s="8"/>
      <c r="U553" s="8"/>
      <c r="V553" s="8"/>
      <c r="W553" s="8"/>
      <c r="X553" s="8"/>
      <c r="Y553" s="8"/>
    </row>
    <row r="554" spans="3:25" ht="15.75" customHeight="1">
      <c r="C554" s="8"/>
      <c r="P554" s="8"/>
      <c r="Q554" s="8"/>
      <c r="R554" s="8"/>
      <c r="S554" s="8"/>
      <c r="T554" s="8"/>
      <c r="U554" s="8"/>
      <c r="V554" s="8"/>
      <c r="W554" s="8"/>
      <c r="X554" s="8"/>
      <c r="Y554" s="8"/>
    </row>
    <row r="555" spans="3:25" ht="15.75" customHeight="1">
      <c r="C555" s="8"/>
      <c r="P555" s="8"/>
      <c r="Q555" s="8"/>
      <c r="R555" s="8"/>
      <c r="S555" s="8"/>
      <c r="T555" s="8"/>
      <c r="U555" s="8"/>
      <c r="V555" s="8"/>
      <c r="W555" s="8"/>
      <c r="X555" s="8"/>
      <c r="Y555" s="8"/>
    </row>
    <row r="556" spans="3:25" ht="15.75" customHeight="1">
      <c r="C556" s="8"/>
      <c r="P556" s="8"/>
      <c r="Q556" s="8"/>
      <c r="R556" s="8"/>
      <c r="S556" s="8"/>
      <c r="T556" s="8"/>
      <c r="U556" s="8"/>
      <c r="V556" s="8"/>
      <c r="W556" s="8"/>
      <c r="X556" s="8"/>
      <c r="Y556" s="8"/>
    </row>
    <row r="557" spans="3:25" ht="15.75" customHeight="1">
      <c r="C557" s="8"/>
      <c r="P557" s="8"/>
      <c r="Q557" s="8"/>
      <c r="R557" s="8"/>
      <c r="S557" s="8"/>
      <c r="T557" s="8"/>
      <c r="U557" s="8"/>
      <c r="V557" s="8"/>
      <c r="W557" s="8"/>
      <c r="X557" s="8"/>
      <c r="Y557" s="8"/>
    </row>
    <row r="558" spans="3:25" ht="15.75" customHeight="1">
      <c r="C558" s="8"/>
      <c r="P558" s="8"/>
      <c r="Q558" s="8"/>
      <c r="R558" s="8"/>
      <c r="S558" s="8"/>
      <c r="T558" s="8"/>
      <c r="U558" s="8"/>
      <c r="V558" s="8"/>
      <c r="W558" s="8"/>
      <c r="X558" s="8"/>
      <c r="Y558" s="8"/>
    </row>
    <row r="559" spans="3:25" ht="15.75" customHeight="1">
      <c r="C559" s="8"/>
      <c r="P559" s="8"/>
      <c r="Q559" s="8"/>
      <c r="R559" s="8"/>
      <c r="S559" s="8"/>
      <c r="T559" s="8"/>
      <c r="U559" s="8"/>
      <c r="V559" s="8"/>
      <c r="W559" s="8"/>
      <c r="X559" s="8"/>
      <c r="Y559" s="8"/>
    </row>
    <row r="560" spans="3:25" ht="15.75" customHeight="1">
      <c r="C560" s="8"/>
      <c r="P560" s="8"/>
      <c r="Q560" s="8"/>
      <c r="R560" s="8"/>
      <c r="S560" s="8"/>
      <c r="T560" s="8"/>
      <c r="U560" s="8"/>
      <c r="V560" s="8"/>
      <c r="W560" s="8"/>
      <c r="X560" s="8"/>
      <c r="Y560" s="8"/>
    </row>
    <row r="561" spans="3:25" ht="15.75" customHeight="1">
      <c r="C561" s="8"/>
      <c r="P561" s="8"/>
      <c r="Q561" s="8"/>
      <c r="R561" s="8"/>
      <c r="S561" s="8"/>
      <c r="T561" s="8"/>
      <c r="U561" s="8"/>
      <c r="V561" s="8"/>
      <c r="W561" s="8"/>
      <c r="X561" s="8"/>
      <c r="Y561" s="8"/>
    </row>
    <row r="562" spans="3:25" ht="15.75" customHeight="1">
      <c r="C562" s="8"/>
      <c r="P562" s="8"/>
      <c r="Q562" s="8"/>
      <c r="R562" s="8"/>
      <c r="S562" s="8"/>
      <c r="T562" s="8"/>
      <c r="U562" s="8"/>
      <c r="V562" s="8"/>
      <c r="W562" s="8"/>
      <c r="X562" s="8"/>
      <c r="Y562" s="8"/>
    </row>
    <row r="563" spans="3:25" ht="15.75" customHeight="1">
      <c r="C563" s="8"/>
      <c r="P563" s="8"/>
      <c r="Q563" s="8"/>
      <c r="R563" s="8"/>
      <c r="S563" s="8"/>
      <c r="T563" s="8"/>
      <c r="U563" s="8"/>
      <c r="V563" s="8"/>
      <c r="W563" s="8"/>
      <c r="X563" s="8"/>
      <c r="Y563" s="8"/>
    </row>
    <row r="564" spans="3:25" ht="15.75" customHeight="1">
      <c r="C564" s="8"/>
      <c r="P564" s="8"/>
      <c r="Q564" s="8"/>
      <c r="R564" s="8"/>
      <c r="S564" s="8"/>
      <c r="T564" s="8"/>
      <c r="U564" s="8"/>
      <c r="V564" s="8"/>
      <c r="W564" s="8"/>
      <c r="X564" s="8"/>
      <c r="Y564" s="8"/>
    </row>
    <row r="565" spans="3:25" ht="15.75" customHeight="1">
      <c r="C565" s="8"/>
      <c r="P565" s="8"/>
      <c r="Q565" s="8"/>
      <c r="R565" s="8"/>
      <c r="S565" s="8"/>
      <c r="T565" s="8"/>
      <c r="U565" s="8"/>
      <c r="V565" s="8"/>
      <c r="W565" s="8"/>
      <c r="X565" s="8"/>
      <c r="Y565" s="8"/>
    </row>
    <row r="566" spans="3:25" ht="15.75" customHeight="1">
      <c r="C566" s="8"/>
      <c r="P566" s="8"/>
      <c r="Q566" s="8"/>
      <c r="R566" s="8"/>
      <c r="S566" s="8"/>
      <c r="T566" s="8"/>
      <c r="U566" s="8"/>
      <c r="V566" s="8"/>
      <c r="W566" s="8"/>
      <c r="X566" s="8"/>
      <c r="Y566" s="8"/>
    </row>
    <row r="567" spans="3:25" ht="15.75" customHeight="1">
      <c r="C567" s="8"/>
      <c r="P567" s="8"/>
      <c r="Q567" s="8"/>
      <c r="R567" s="8"/>
      <c r="S567" s="8"/>
      <c r="T567" s="8"/>
      <c r="U567" s="8"/>
      <c r="V567" s="8"/>
      <c r="W567" s="8"/>
      <c r="X567" s="8"/>
      <c r="Y567" s="8"/>
    </row>
    <row r="568" spans="3:25" ht="15.75" customHeight="1">
      <c r="C568" s="8"/>
      <c r="P568" s="8"/>
      <c r="Q568" s="8"/>
      <c r="R568" s="8"/>
      <c r="S568" s="8"/>
      <c r="T568" s="8"/>
      <c r="U568" s="8"/>
      <c r="V568" s="8"/>
      <c r="W568" s="8"/>
      <c r="X568" s="8"/>
      <c r="Y568" s="8"/>
    </row>
    <row r="569" spans="3:25" ht="15.75" customHeight="1">
      <c r="C569" s="8"/>
      <c r="P569" s="8"/>
      <c r="Q569" s="8"/>
      <c r="R569" s="8"/>
      <c r="S569" s="8"/>
      <c r="T569" s="8"/>
      <c r="U569" s="8"/>
      <c r="V569" s="8"/>
      <c r="W569" s="8"/>
      <c r="X569" s="8"/>
      <c r="Y569" s="8"/>
    </row>
    <row r="570" spans="3:25" ht="15.75" customHeight="1">
      <c r="C570" s="8"/>
      <c r="P570" s="8"/>
      <c r="Q570" s="8"/>
      <c r="R570" s="8"/>
      <c r="S570" s="8"/>
      <c r="T570" s="8"/>
      <c r="U570" s="8"/>
      <c r="V570" s="8"/>
      <c r="W570" s="8"/>
      <c r="X570" s="8"/>
      <c r="Y570" s="8"/>
    </row>
    <row r="571" spans="3:25" ht="15.75" customHeight="1">
      <c r="C571" s="8"/>
      <c r="P571" s="8"/>
      <c r="Q571" s="8"/>
      <c r="R571" s="8"/>
      <c r="S571" s="8"/>
      <c r="T571" s="8"/>
      <c r="U571" s="8"/>
      <c r="V571" s="8"/>
      <c r="W571" s="8"/>
      <c r="X571" s="8"/>
      <c r="Y571" s="8"/>
    </row>
    <row r="572" spans="3:25" ht="15.75" customHeight="1">
      <c r="C572" s="8"/>
      <c r="P572" s="8"/>
      <c r="Q572" s="8"/>
      <c r="R572" s="8"/>
      <c r="S572" s="8"/>
      <c r="T572" s="8"/>
      <c r="U572" s="8"/>
      <c r="V572" s="8"/>
      <c r="W572" s="8"/>
      <c r="X572" s="8"/>
      <c r="Y572" s="8"/>
    </row>
    <row r="573" spans="3:25" ht="15.75" customHeight="1">
      <c r="C573" s="8"/>
      <c r="P573" s="8"/>
      <c r="Q573" s="8"/>
      <c r="R573" s="8"/>
      <c r="S573" s="8"/>
      <c r="T573" s="8"/>
      <c r="U573" s="8"/>
      <c r="V573" s="8"/>
      <c r="W573" s="8"/>
      <c r="X573" s="8"/>
      <c r="Y573" s="8"/>
    </row>
    <row r="574" spans="3:25" ht="15.75" customHeight="1">
      <c r="C574" s="8"/>
      <c r="P574" s="8"/>
      <c r="Q574" s="8"/>
      <c r="R574" s="8"/>
      <c r="S574" s="8"/>
      <c r="T574" s="8"/>
      <c r="U574" s="8"/>
      <c r="V574" s="8"/>
      <c r="W574" s="8"/>
      <c r="X574" s="8"/>
      <c r="Y574" s="8"/>
    </row>
    <row r="575" spans="3:25" ht="15.75" customHeight="1">
      <c r="C575" s="8"/>
      <c r="P575" s="8"/>
      <c r="Q575" s="8"/>
      <c r="R575" s="8"/>
      <c r="S575" s="8"/>
      <c r="T575" s="8"/>
      <c r="U575" s="8"/>
      <c r="V575" s="8"/>
      <c r="W575" s="8"/>
      <c r="X575" s="8"/>
      <c r="Y575" s="8"/>
    </row>
    <row r="576" spans="3:25" ht="15.75" customHeight="1">
      <c r="C576" s="8"/>
      <c r="P576" s="8"/>
      <c r="Q576" s="8"/>
      <c r="R576" s="8"/>
      <c r="S576" s="8"/>
      <c r="T576" s="8"/>
      <c r="U576" s="8"/>
      <c r="V576" s="8"/>
      <c r="W576" s="8"/>
      <c r="X576" s="8"/>
      <c r="Y576" s="8"/>
    </row>
    <row r="577" spans="3:25" ht="15.75" customHeight="1">
      <c r="C577" s="8"/>
      <c r="P577" s="8"/>
      <c r="Q577" s="8"/>
      <c r="R577" s="8"/>
      <c r="S577" s="8"/>
      <c r="T577" s="8"/>
      <c r="U577" s="8"/>
      <c r="V577" s="8"/>
      <c r="W577" s="8"/>
      <c r="X577" s="8"/>
      <c r="Y577" s="8"/>
    </row>
    <row r="578" spans="3:25" ht="15.75" customHeight="1">
      <c r="C578" s="8"/>
      <c r="P578" s="8"/>
      <c r="Q578" s="8"/>
      <c r="R578" s="8"/>
      <c r="S578" s="8"/>
      <c r="T578" s="8"/>
      <c r="U578" s="8"/>
      <c r="V578" s="8"/>
      <c r="W578" s="8"/>
      <c r="X578" s="8"/>
      <c r="Y578" s="8"/>
    </row>
    <row r="579" spans="3:25" ht="15.75" customHeight="1">
      <c r="C579" s="8"/>
      <c r="P579" s="8"/>
      <c r="Q579" s="8"/>
      <c r="R579" s="8"/>
      <c r="S579" s="8"/>
      <c r="T579" s="8"/>
      <c r="U579" s="8"/>
      <c r="V579" s="8"/>
      <c r="W579" s="8"/>
      <c r="X579" s="8"/>
      <c r="Y579" s="8"/>
    </row>
    <row r="580" spans="3:25" ht="15.75" customHeight="1">
      <c r="C580" s="8"/>
      <c r="P580" s="8"/>
      <c r="Q580" s="8"/>
      <c r="R580" s="8"/>
      <c r="S580" s="8"/>
      <c r="T580" s="8"/>
      <c r="U580" s="8"/>
      <c r="V580" s="8"/>
      <c r="W580" s="8"/>
      <c r="X580" s="8"/>
      <c r="Y580" s="8"/>
    </row>
    <row r="581" spans="3:25" ht="15.75" customHeight="1">
      <c r="C581" s="8"/>
      <c r="P581" s="8"/>
      <c r="Q581" s="8"/>
      <c r="R581" s="8"/>
      <c r="S581" s="8"/>
      <c r="T581" s="8"/>
      <c r="U581" s="8"/>
      <c r="V581" s="8"/>
      <c r="W581" s="8"/>
      <c r="X581" s="8"/>
      <c r="Y581" s="8"/>
    </row>
    <row r="582" spans="3:25" ht="15.75" customHeight="1">
      <c r="C582" s="8"/>
      <c r="P582" s="8"/>
      <c r="Q582" s="8"/>
      <c r="R582" s="8"/>
      <c r="S582" s="8"/>
      <c r="T582" s="8"/>
      <c r="U582" s="8"/>
      <c r="V582" s="8"/>
      <c r="W582" s="8"/>
      <c r="X582" s="8"/>
      <c r="Y582" s="8"/>
    </row>
    <row r="583" spans="3:25" ht="15.75" customHeight="1">
      <c r="C583" s="8"/>
      <c r="P583" s="8"/>
      <c r="Q583" s="8"/>
      <c r="R583" s="8"/>
      <c r="S583" s="8"/>
      <c r="T583" s="8"/>
      <c r="U583" s="8"/>
      <c r="V583" s="8"/>
      <c r="W583" s="8"/>
      <c r="X583" s="8"/>
      <c r="Y583" s="8"/>
    </row>
    <row r="584" spans="3:25" ht="15.75" customHeight="1">
      <c r="C584" s="8"/>
      <c r="P584" s="8"/>
      <c r="Q584" s="8"/>
      <c r="R584" s="8"/>
      <c r="S584" s="8"/>
      <c r="T584" s="8"/>
      <c r="U584" s="8"/>
      <c r="V584" s="8"/>
      <c r="W584" s="8"/>
      <c r="X584" s="8"/>
      <c r="Y584" s="8"/>
    </row>
    <row r="585" spans="3:25" ht="15.75" customHeight="1">
      <c r="C585" s="8"/>
      <c r="P585" s="8"/>
      <c r="Q585" s="8"/>
      <c r="R585" s="8"/>
      <c r="S585" s="8"/>
      <c r="T585" s="8"/>
      <c r="U585" s="8"/>
      <c r="V585" s="8"/>
      <c r="W585" s="8"/>
      <c r="X585" s="8"/>
      <c r="Y585" s="8"/>
    </row>
    <row r="586" spans="3:25" ht="15.75" customHeight="1">
      <c r="C586" s="8"/>
      <c r="P586" s="8"/>
      <c r="Q586" s="8"/>
      <c r="R586" s="8"/>
      <c r="S586" s="8"/>
      <c r="T586" s="8"/>
      <c r="U586" s="8"/>
      <c r="V586" s="8"/>
      <c r="W586" s="8"/>
      <c r="X586" s="8"/>
      <c r="Y586" s="8"/>
    </row>
    <row r="587" spans="3:25" ht="15.75" customHeight="1">
      <c r="C587" s="8"/>
      <c r="P587" s="8"/>
      <c r="Q587" s="8"/>
      <c r="R587" s="8"/>
      <c r="S587" s="8"/>
      <c r="T587" s="8"/>
      <c r="U587" s="8"/>
      <c r="V587" s="8"/>
      <c r="W587" s="8"/>
      <c r="X587" s="8"/>
      <c r="Y587" s="8"/>
    </row>
    <row r="588" spans="3:25" ht="15.75" customHeight="1">
      <c r="C588" s="8"/>
      <c r="P588" s="8"/>
      <c r="Q588" s="8"/>
      <c r="R588" s="8"/>
      <c r="S588" s="8"/>
      <c r="T588" s="8"/>
      <c r="U588" s="8"/>
      <c r="V588" s="8"/>
      <c r="W588" s="8"/>
      <c r="X588" s="8"/>
      <c r="Y588" s="8"/>
    </row>
    <row r="589" spans="3:25" ht="15.75" customHeight="1">
      <c r="C589" s="8"/>
      <c r="P589" s="8"/>
      <c r="Q589" s="8"/>
      <c r="R589" s="8"/>
      <c r="S589" s="8"/>
      <c r="T589" s="8"/>
      <c r="U589" s="8"/>
      <c r="V589" s="8"/>
      <c r="W589" s="8"/>
      <c r="X589" s="8"/>
      <c r="Y589" s="8"/>
    </row>
    <row r="590" spans="3:25" ht="15.75" customHeight="1">
      <c r="C590" s="8"/>
      <c r="P590" s="8"/>
      <c r="Q590" s="8"/>
      <c r="R590" s="8"/>
      <c r="S590" s="8"/>
      <c r="T590" s="8"/>
      <c r="U590" s="8"/>
      <c r="V590" s="8"/>
      <c r="W590" s="8"/>
      <c r="X590" s="8"/>
      <c r="Y590" s="8"/>
    </row>
    <row r="591" spans="3:25" ht="15.75" customHeight="1">
      <c r="C591" s="8"/>
      <c r="P591" s="8"/>
      <c r="Q591" s="8"/>
      <c r="R591" s="8"/>
      <c r="S591" s="8"/>
      <c r="T591" s="8"/>
      <c r="U591" s="8"/>
      <c r="V591" s="8"/>
      <c r="W591" s="8"/>
      <c r="X591" s="8"/>
      <c r="Y591" s="8"/>
    </row>
    <row r="592" spans="3:25" ht="15.75" customHeight="1">
      <c r="C592" s="8"/>
      <c r="P592" s="8"/>
      <c r="Q592" s="8"/>
      <c r="R592" s="8"/>
      <c r="S592" s="8"/>
      <c r="T592" s="8"/>
      <c r="U592" s="8"/>
      <c r="V592" s="8"/>
      <c r="W592" s="8"/>
      <c r="X592" s="8"/>
      <c r="Y592" s="8"/>
    </row>
    <row r="593" spans="3:25" ht="15.75" customHeight="1">
      <c r="C593" s="8"/>
      <c r="P593" s="8"/>
      <c r="Q593" s="8"/>
      <c r="R593" s="8"/>
      <c r="S593" s="8"/>
      <c r="T593" s="8"/>
      <c r="U593" s="8"/>
      <c r="V593" s="8"/>
      <c r="W593" s="8"/>
      <c r="X593" s="8"/>
      <c r="Y593" s="8"/>
    </row>
    <row r="594" spans="3:25" ht="15.75" customHeight="1">
      <c r="C594" s="8"/>
      <c r="P594" s="8"/>
      <c r="Q594" s="8"/>
      <c r="R594" s="8"/>
      <c r="S594" s="8"/>
      <c r="T594" s="8"/>
      <c r="U594" s="8"/>
      <c r="V594" s="8"/>
      <c r="W594" s="8"/>
      <c r="X594" s="8"/>
      <c r="Y594" s="8"/>
    </row>
    <row r="595" spans="3:25" ht="15.75" customHeight="1">
      <c r="C595" s="8"/>
      <c r="P595" s="8"/>
      <c r="Q595" s="8"/>
      <c r="R595" s="8"/>
      <c r="S595" s="8"/>
      <c r="T595" s="8"/>
      <c r="U595" s="8"/>
      <c r="V595" s="8"/>
      <c r="W595" s="8"/>
      <c r="X595" s="8"/>
      <c r="Y595" s="8"/>
    </row>
    <row r="596" spans="3:25" ht="15.75" customHeight="1">
      <c r="C596" s="8"/>
      <c r="P596" s="8"/>
      <c r="Q596" s="8"/>
      <c r="R596" s="8"/>
      <c r="S596" s="8"/>
      <c r="T596" s="8"/>
      <c r="U596" s="8"/>
      <c r="V596" s="8"/>
      <c r="W596" s="8"/>
      <c r="X596" s="8"/>
      <c r="Y596" s="8"/>
    </row>
    <row r="597" spans="3:25" ht="15.75" customHeight="1">
      <c r="C597" s="8"/>
      <c r="P597" s="8"/>
      <c r="Q597" s="8"/>
      <c r="R597" s="8"/>
      <c r="S597" s="8"/>
      <c r="T597" s="8"/>
      <c r="U597" s="8"/>
      <c r="V597" s="8"/>
      <c r="W597" s="8"/>
      <c r="X597" s="8"/>
      <c r="Y597" s="8"/>
    </row>
    <row r="598" spans="3:25" ht="15.75" customHeight="1">
      <c r="C598" s="8"/>
      <c r="P598" s="8"/>
      <c r="Q598" s="8"/>
      <c r="R598" s="8"/>
      <c r="S598" s="8"/>
      <c r="T598" s="8"/>
      <c r="U598" s="8"/>
      <c r="V598" s="8"/>
      <c r="W598" s="8"/>
      <c r="X598" s="8"/>
      <c r="Y598" s="8"/>
    </row>
    <row r="599" spans="3:25" ht="15.75" customHeight="1">
      <c r="C599" s="8"/>
      <c r="P599" s="8"/>
      <c r="Q599" s="8"/>
      <c r="R599" s="8"/>
      <c r="S599" s="8"/>
      <c r="T599" s="8"/>
      <c r="U599" s="8"/>
      <c r="V599" s="8"/>
      <c r="W599" s="8"/>
      <c r="X599" s="8"/>
      <c r="Y599" s="8"/>
    </row>
    <row r="600" spans="3:25" ht="15.75" customHeight="1">
      <c r="C600" s="8"/>
      <c r="P600" s="8"/>
      <c r="Q600" s="8"/>
      <c r="R600" s="8"/>
      <c r="S600" s="8"/>
      <c r="T600" s="8"/>
      <c r="U600" s="8"/>
      <c r="V600" s="8"/>
      <c r="W600" s="8"/>
      <c r="X600" s="8"/>
      <c r="Y600" s="8"/>
    </row>
    <row r="601" spans="3:25" ht="15.75" customHeight="1">
      <c r="C601" s="8"/>
      <c r="P601" s="8"/>
      <c r="Q601" s="8"/>
      <c r="R601" s="8"/>
      <c r="S601" s="8"/>
      <c r="T601" s="8"/>
      <c r="U601" s="8"/>
      <c r="V601" s="8"/>
      <c r="W601" s="8"/>
      <c r="X601" s="8"/>
      <c r="Y601" s="8"/>
    </row>
    <row r="602" spans="3:25" ht="15.75" customHeight="1">
      <c r="C602" s="8"/>
      <c r="P602" s="8"/>
      <c r="Q602" s="8"/>
      <c r="R602" s="8"/>
      <c r="S602" s="8"/>
      <c r="T602" s="8"/>
      <c r="U602" s="8"/>
      <c r="V602" s="8"/>
      <c r="W602" s="8"/>
      <c r="X602" s="8"/>
      <c r="Y602" s="8"/>
    </row>
    <row r="603" spans="3:25" ht="15.75" customHeight="1">
      <c r="C603" s="8"/>
      <c r="P603" s="8"/>
      <c r="Q603" s="8"/>
      <c r="R603" s="8"/>
      <c r="S603" s="8"/>
      <c r="T603" s="8"/>
      <c r="U603" s="8"/>
      <c r="V603" s="8"/>
      <c r="W603" s="8"/>
      <c r="X603" s="8"/>
      <c r="Y603" s="8"/>
    </row>
    <row r="604" spans="3:25" ht="15.75" customHeight="1">
      <c r="C604" s="8"/>
      <c r="P604" s="8"/>
      <c r="Q604" s="8"/>
      <c r="R604" s="8"/>
      <c r="S604" s="8"/>
      <c r="T604" s="8"/>
      <c r="U604" s="8"/>
      <c r="V604" s="8"/>
      <c r="W604" s="8"/>
      <c r="X604" s="8"/>
      <c r="Y604" s="8"/>
    </row>
    <row r="605" spans="3:25" ht="15.75" customHeight="1">
      <c r="C605" s="8"/>
      <c r="P605" s="8"/>
      <c r="Q605" s="8"/>
      <c r="R605" s="8"/>
      <c r="S605" s="8"/>
      <c r="T605" s="8"/>
      <c r="U605" s="8"/>
      <c r="V605" s="8"/>
      <c r="W605" s="8"/>
      <c r="X605" s="8"/>
      <c r="Y605" s="8"/>
    </row>
    <row r="606" spans="3:25" ht="15.75" customHeight="1">
      <c r="C606" s="8"/>
      <c r="P606" s="8"/>
      <c r="Q606" s="8"/>
      <c r="R606" s="8"/>
      <c r="S606" s="8"/>
      <c r="T606" s="8"/>
      <c r="U606" s="8"/>
      <c r="V606" s="8"/>
      <c r="W606" s="8"/>
      <c r="X606" s="8"/>
      <c r="Y606" s="8"/>
    </row>
    <row r="607" spans="3:25" ht="15.75" customHeight="1">
      <c r="C607" s="8"/>
      <c r="P607" s="8"/>
      <c r="Q607" s="8"/>
      <c r="R607" s="8"/>
      <c r="S607" s="8"/>
      <c r="T607" s="8"/>
      <c r="U607" s="8"/>
      <c r="V607" s="8"/>
      <c r="W607" s="8"/>
      <c r="X607" s="8"/>
      <c r="Y607" s="8"/>
    </row>
    <row r="608" spans="3:25" ht="15.75" customHeight="1">
      <c r="C608" s="8"/>
      <c r="P608" s="8"/>
      <c r="Q608" s="8"/>
      <c r="R608" s="8"/>
      <c r="S608" s="8"/>
      <c r="T608" s="8"/>
      <c r="U608" s="8"/>
      <c r="V608" s="8"/>
      <c r="W608" s="8"/>
      <c r="X608" s="8"/>
      <c r="Y608" s="8"/>
    </row>
    <row r="609" spans="3:25" ht="15.75" customHeight="1">
      <c r="C609" s="8"/>
      <c r="P609" s="8"/>
      <c r="Q609" s="8"/>
      <c r="R609" s="8"/>
      <c r="S609" s="8"/>
      <c r="T609" s="8"/>
      <c r="U609" s="8"/>
      <c r="V609" s="8"/>
      <c r="W609" s="8"/>
      <c r="X609" s="8"/>
      <c r="Y609" s="8"/>
    </row>
    <row r="610" spans="3:25" ht="15.75" customHeight="1">
      <c r="C610" s="8"/>
      <c r="P610" s="8"/>
      <c r="Q610" s="8"/>
      <c r="R610" s="8"/>
      <c r="S610" s="8"/>
      <c r="T610" s="8"/>
      <c r="U610" s="8"/>
      <c r="V610" s="8"/>
      <c r="W610" s="8"/>
      <c r="X610" s="8"/>
      <c r="Y610" s="8"/>
    </row>
    <row r="611" spans="3:25" ht="15.75" customHeight="1">
      <c r="C611" s="8"/>
      <c r="P611" s="8"/>
      <c r="Q611" s="8"/>
      <c r="R611" s="8"/>
      <c r="S611" s="8"/>
      <c r="T611" s="8"/>
      <c r="U611" s="8"/>
      <c r="V611" s="8"/>
      <c r="W611" s="8"/>
      <c r="X611" s="8"/>
      <c r="Y611" s="8"/>
    </row>
    <row r="612" spans="3:25" ht="15.75" customHeight="1">
      <c r="C612" s="8"/>
      <c r="P612" s="8"/>
      <c r="Q612" s="8"/>
      <c r="R612" s="8"/>
      <c r="S612" s="8"/>
      <c r="T612" s="8"/>
      <c r="U612" s="8"/>
      <c r="V612" s="8"/>
      <c r="W612" s="8"/>
      <c r="X612" s="8"/>
      <c r="Y612" s="8"/>
    </row>
    <row r="613" spans="3:25" ht="15.75" customHeight="1">
      <c r="C613" s="8"/>
      <c r="P613" s="8"/>
      <c r="Q613" s="8"/>
      <c r="R613" s="8"/>
      <c r="S613" s="8"/>
      <c r="T613" s="8"/>
      <c r="U613" s="8"/>
      <c r="V613" s="8"/>
      <c r="W613" s="8"/>
      <c r="X613" s="8"/>
      <c r="Y613" s="8"/>
    </row>
    <row r="614" spans="3:25" ht="15.75" customHeight="1">
      <c r="C614" s="8"/>
      <c r="P614" s="8"/>
      <c r="Q614" s="8"/>
      <c r="R614" s="8"/>
      <c r="S614" s="8"/>
      <c r="T614" s="8"/>
      <c r="U614" s="8"/>
      <c r="V614" s="8"/>
      <c r="W614" s="8"/>
      <c r="X614" s="8"/>
      <c r="Y614" s="8"/>
    </row>
    <row r="615" spans="3:25" ht="15.75" customHeight="1">
      <c r="C615" s="8"/>
      <c r="P615" s="8"/>
      <c r="Q615" s="8"/>
      <c r="R615" s="8"/>
      <c r="S615" s="8"/>
      <c r="T615" s="8"/>
      <c r="U615" s="8"/>
      <c r="V615" s="8"/>
      <c r="W615" s="8"/>
      <c r="X615" s="8"/>
      <c r="Y615" s="8"/>
    </row>
    <row r="616" spans="3:25" ht="15.75" customHeight="1">
      <c r="C616" s="8"/>
      <c r="P616" s="8"/>
      <c r="Q616" s="8"/>
      <c r="R616" s="8"/>
      <c r="S616" s="8"/>
      <c r="T616" s="8"/>
      <c r="U616" s="8"/>
      <c r="V616" s="8"/>
      <c r="W616" s="8"/>
      <c r="X616" s="8"/>
      <c r="Y616" s="8"/>
    </row>
    <row r="617" spans="3:25" ht="15.75" customHeight="1">
      <c r="C617" s="8"/>
      <c r="P617" s="8"/>
      <c r="Q617" s="8"/>
      <c r="R617" s="8"/>
      <c r="S617" s="8"/>
      <c r="T617" s="8"/>
      <c r="U617" s="8"/>
      <c r="V617" s="8"/>
      <c r="W617" s="8"/>
      <c r="X617" s="8"/>
      <c r="Y617" s="8"/>
    </row>
    <row r="618" spans="3:25" ht="15.75" customHeight="1">
      <c r="C618" s="8"/>
      <c r="P618" s="8"/>
      <c r="Q618" s="8"/>
      <c r="R618" s="8"/>
      <c r="S618" s="8"/>
      <c r="T618" s="8"/>
      <c r="U618" s="8"/>
      <c r="V618" s="8"/>
      <c r="W618" s="8"/>
      <c r="X618" s="8"/>
      <c r="Y618" s="8"/>
    </row>
    <row r="619" spans="3:25" ht="15.75" customHeight="1">
      <c r="C619" s="8"/>
      <c r="P619" s="8"/>
      <c r="Q619" s="8"/>
      <c r="R619" s="8"/>
      <c r="S619" s="8"/>
      <c r="T619" s="8"/>
      <c r="U619" s="8"/>
      <c r="V619" s="8"/>
      <c r="W619" s="8"/>
      <c r="X619" s="8"/>
      <c r="Y619" s="8"/>
    </row>
    <row r="620" spans="3:25" ht="15.75" customHeight="1">
      <c r="C620" s="8"/>
      <c r="P620" s="8"/>
      <c r="Q620" s="8"/>
      <c r="R620" s="8"/>
      <c r="S620" s="8"/>
      <c r="T620" s="8"/>
      <c r="U620" s="8"/>
      <c r="V620" s="8"/>
      <c r="W620" s="8"/>
      <c r="X620" s="8"/>
      <c r="Y620" s="8"/>
    </row>
    <row r="621" spans="3:25" ht="15.75" customHeight="1">
      <c r="C621" s="8"/>
      <c r="P621" s="8"/>
      <c r="Q621" s="8"/>
      <c r="R621" s="8"/>
      <c r="S621" s="8"/>
      <c r="T621" s="8"/>
      <c r="U621" s="8"/>
      <c r="V621" s="8"/>
      <c r="W621" s="8"/>
      <c r="X621" s="8"/>
      <c r="Y621" s="8"/>
    </row>
    <row r="622" spans="3:25" ht="15.75" customHeight="1">
      <c r="C622" s="8"/>
      <c r="P622" s="8"/>
      <c r="Q622" s="8"/>
      <c r="R622" s="8"/>
      <c r="S622" s="8"/>
      <c r="T622" s="8"/>
      <c r="U622" s="8"/>
      <c r="V622" s="8"/>
      <c r="W622" s="8"/>
      <c r="X622" s="8"/>
      <c r="Y622" s="8"/>
    </row>
    <row r="623" spans="3:25" ht="15.75" customHeight="1">
      <c r="C623" s="8"/>
      <c r="P623" s="8"/>
      <c r="Q623" s="8"/>
      <c r="R623" s="8"/>
      <c r="S623" s="8"/>
      <c r="T623" s="8"/>
      <c r="U623" s="8"/>
      <c r="V623" s="8"/>
      <c r="W623" s="8"/>
      <c r="X623" s="8"/>
      <c r="Y623" s="8"/>
    </row>
    <row r="624" spans="3:25" ht="15.75" customHeight="1">
      <c r="C624" s="8"/>
      <c r="P624" s="8"/>
      <c r="Q624" s="8"/>
      <c r="R624" s="8"/>
      <c r="S624" s="8"/>
      <c r="T624" s="8"/>
      <c r="U624" s="8"/>
      <c r="V624" s="8"/>
      <c r="W624" s="8"/>
      <c r="X624" s="8"/>
      <c r="Y624" s="8"/>
    </row>
    <row r="625" spans="3:25" ht="15.75" customHeight="1">
      <c r="C625" s="8"/>
      <c r="P625" s="8"/>
      <c r="Q625" s="8"/>
      <c r="R625" s="8"/>
      <c r="S625" s="8"/>
      <c r="T625" s="8"/>
      <c r="U625" s="8"/>
      <c r="V625" s="8"/>
      <c r="W625" s="8"/>
      <c r="X625" s="8"/>
      <c r="Y625" s="8"/>
    </row>
    <row r="626" spans="3:25" ht="15.75" customHeight="1">
      <c r="C626" s="8"/>
      <c r="P626" s="8"/>
      <c r="Q626" s="8"/>
      <c r="R626" s="8"/>
      <c r="S626" s="8"/>
      <c r="T626" s="8"/>
      <c r="U626" s="8"/>
      <c r="V626" s="8"/>
      <c r="W626" s="8"/>
      <c r="X626" s="8"/>
      <c r="Y626" s="8"/>
    </row>
    <row r="627" spans="3:25" ht="15.75" customHeight="1">
      <c r="C627" s="8"/>
      <c r="P627" s="8"/>
      <c r="Q627" s="8"/>
      <c r="R627" s="8"/>
      <c r="S627" s="8"/>
      <c r="T627" s="8"/>
      <c r="U627" s="8"/>
      <c r="V627" s="8"/>
      <c r="W627" s="8"/>
      <c r="X627" s="8"/>
      <c r="Y627" s="8"/>
    </row>
    <row r="628" spans="3:25" ht="15.75" customHeight="1">
      <c r="C628" s="8"/>
      <c r="P628" s="8"/>
      <c r="Q628" s="8"/>
      <c r="R628" s="8"/>
      <c r="S628" s="8"/>
      <c r="T628" s="8"/>
      <c r="U628" s="8"/>
      <c r="V628" s="8"/>
      <c r="W628" s="8"/>
      <c r="X628" s="8"/>
      <c r="Y628" s="8"/>
    </row>
    <row r="629" spans="3:25" ht="15.75" customHeight="1">
      <c r="C629" s="8"/>
      <c r="P629" s="8"/>
      <c r="Q629" s="8"/>
      <c r="R629" s="8"/>
      <c r="S629" s="8"/>
      <c r="T629" s="8"/>
      <c r="U629" s="8"/>
      <c r="V629" s="8"/>
      <c r="W629" s="8"/>
      <c r="X629" s="8"/>
      <c r="Y629" s="8"/>
    </row>
    <row r="630" spans="3:25" ht="15.75" customHeight="1">
      <c r="C630" s="8"/>
      <c r="P630" s="8"/>
      <c r="Q630" s="8"/>
      <c r="R630" s="8"/>
      <c r="S630" s="8"/>
      <c r="T630" s="8"/>
      <c r="U630" s="8"/>
      <c r="V630" s="8"/>
      <c r="W630" s="8"/>
      <c r="X630" s="8"/>
      <c r="Y630" s="8"/>
    </row>
    <row r="631" spans="3:25" ht="15.75" customHeight="1">
      <c r="C631" s="8"/>
      <c r="P631" s="8"/>
      <c r="Q631" s="8"/>
      <c r="R631" s="8"/>
      <c r="S631" s="8"/>
      <c r="T631" s="8"/>
      <c r="U631" s="8"/>
      <c r="V631" s="8"/>
      <c r="W631" s="8"/>
      <c r="X631" s="8"/>
      <c r="Y631" s="8"/>
    </row>
    <row r="632" spans="3:25" ht="15.75" customHeight="1">
      <c r="C632" s="8"/>
      <c r="P632" s="8"/>
      <c r="Q632" s="8"/>
      <c r="R632" s="8"/>
      <c r="S632" s="8"/>
      <c r="T632" s="8"/>
      <c r="U632" s="8"/>
      <c r="V632" s="8"/>
      <c r="W632" s="8"/>
      <c r="X632" s="8"/>
      <c r="Y632" s="8"/>
    </row>
    <row r="633" spans="3:25" ht="15.75" customHeight="1">
      <c r="C633" s="8"/>
      <c r="P633" s="8"/>
      <c r="Q633" s="8"/>
      <c r="R633" s="8"/>
      <c r="S633" s="8"/>
      <c r="T633" s="8"/>
      <c r="U633" s="8"/>
      <c r="V633" s="8"/>
      <c r="W633" s="8"/>
      <c r="X633" s="8"/>
      <c r="Y633" s="8"/>
    </row>
    <row r="634" spans="3:25" ht="15.75" customHeight="1">
      <c r="C634" s="8"/>
      <c r="P634" s="8"/>
      <c r="Q634" s="8"/>
      <c r="R634" s="8"/>
      <c r="S634" s="8"/>
      <c r="T634" s="8"/>
      <c r="U634" s="8"/>
      <c r="V634" s="8"/>
      <c r="W634" s="8"/>
      <c r="X634" s="8"/>
      <c r="Y634" s="8"/>
    </row>
    <row r="635" spans="3:25" ht="15.75" customHeight="1">
      <c r="C635" s="8"/>
      <c r="P635" s="8"/>
      <c r="Q635" s="8"/>
      <c r="R635" s="8"/>
      <c r="S635" s="8"/>
      <c r="T635" s="8"/>
      <c r="U635" s="8"/>
      <c r="V635" s="8"/>
      <c r="W635" s="8"/>
      <c r="X635" s="8"/>
      <c r="Y635" s="8"/>
    </row>
    <row r="636" spans="3:25" ht="15.75" customHeight="1">
      <c r="C636" s="8"/>
      <c r="P636" s="8"/>
      <c r="Q636" s="8"/>
      <c r="R636" s="8"/>
      <c r="S636" s="8"/>
      <c r="T636" s="8"/>
      <c r="U636" s="8"/>
      <c r="V636" s="8"/>
      <c r="W636" s="8"/>
      <c r="X636" s="8"/>
      <c r="Y636" s="8"/>
    </row>
    <row r="637" spans="3:25" ht="15.75" customHeight="1">
      <c r="C637" s="8"/>
      <c r="P637" s="8"/>
      <c r="Q637" s="8"/>
      <c r="R637" s="8"/>
      <c r="S637" s="8"/>
      <c r="T637" s="8"/>
      <c r="U637" s="8"/>
      <c r="V637" s="8"/>
      <c r="W637" s="8"/>
      <c r="X637" s="8"/>
      <c r="Y637" s="8"/>
    </row>
    <row r="638" spans="3:25" ht="15.75" customHeight="1">
      <c r="C638" s="8"/>
      <c r="P638" s="8"/>
      <c r="Q638" s="8"/>
      <c r="R638" s="8"/>
      <c r="S638" s="8"/>
      <c r="T638" s="8"/>
      <c r="U638" s="8"/>
      <c r="V638" s="8"/>
      <c r="W638" s="8"/>
      <c r="X638" s="8"/>
      <c r="Y638" s="8"/>
    </row>
    <row r="639" spans="3:25" ht="15.75" customHeight="1">
      <c r="C639" s="8"/>
      <c r="P639" s="8"/>
      <c r="Q639" s="8"/>
      <c r="R639" s="8"/>
      <c r="S639" s="8"/>
      <c r="T639" s="8"/>
      <c r="U639" s="8"/>
      <c r="V639" s="8"/>
      <c r="W639" s="8"/>
      <c r="X639" s="8"/>
      <c r="Y639" s="8"/>
    </row>
    <row r="640" spans="3:25" ht="15.75" customHeight="1">
      <c r="C640" s="8"/>
      <c r="P640" s="8"/>
      <c r="Q640" s="8"/>
      <c r="R640" s="8"/>
      <c r="S640" s="8"/>
      <c r="T640" s="8"/>
      <c r="U640" s="8"/>
      <c r="V640" s="8"/>
      <c r="W640" s="8"/>
      <c r="X640" s="8"/>
      <c r="Y640" s="8"/>
    </row>
    <row r="641" spans="3:25" ht="15.75" customHeight="1">
      <c r="C641" s="8"/>
      <c r="P641" s="8"/>
      <c r="Q641" s="8"/>
      <c r="R641" s="8"/>
      <c r="S641" s="8"/>
      <c r="T641" s="8"/>
      <c r="U641" s="8"/>
      <c r="V641" s="8"/>
      <c r="W641" s="8"/>
      <c r="X641" s="8"/>
      <c r="Y641" s="8"/>
    </row>
    <row r="642" spans="3:25" ht="15.75" customHeight="1">
      <c r="C642" s="8"/>
      <c r="P642" s="8"/>
      <c r="Q642" s="8"/>
      <c r="R642" s="8"/>
      <c r="S642" s="8"/>
      <c r="T642" s="8"/>
      <c r="U642" s="8"/>
      <c r="V642" s="8"/>
      <c r="W642" s="8"/>
      <c r="X642" s="8"/>
      <c r="Y642" s="8"/>
    </row>
    <row r="643" spans="3:25" ht="15.75" customHeight="1">
      <c r="C643" s="8"/>
      <c r="P643" s="8"/>
      <c r="Q643" s="8"/>
      <c r="R643" s="8"/>
      <c r="S643" s="8"/>
      <c r="T643" s="8"/>
      <c r="U643" s="8"/>
      <c r="V643" s="8"/>
      <c r="W643" s="8"/>
      <c r="X643" s="8"/>
      <c r="Y643" s="8"/>
    </row>
    <row r="644" spans="3:25" ht="15.75" customHeight="1">
      <c r="C644" s="8"/>
      <c r="P644" s="8"/>
      <c r="Q644" s="8"/>
      <c r="R644" s="8"/>
      <c r="S644" s="8"/>
      <c r="T644" s="8"/>
      <c r="U644" s="8"/>
      <c r="V644" s="8"/>
      <c r="W644" s="8"/>
      <c r="X644" s="8"/>
      <c r="Y644" s="8"/>
    </row>
    <row r="645" spans="3:25" ht="15.75" customHeight="1">
      <c r="C645" s="8"/>
      <c r="P645" s="8"/>
      <c r="Q645" s="8"/>
      <c r="R645" s="8"/>
      <c r="S645" s="8"/>
      <c r="T645" s="8"/>
      <c r="U645" s="8"/>
      <c r="V645" s="8"/>
      <c r="W645" s="8"/>
      <c r="X645" s="8"/>
      <c r="Y645" s="8"/>
    </row>
    <row r="646" spans="3:25" ht="15.75" customHeight="1">
      <c r="C646" s="8"/>
      <c r="P646" s="8"/>
      <c r="Q646" s="8"/>
      <c r="R646" s="8"/>
      <c r="S646" s="8"/>
      <c r="T646" s="8"/>
      <c r="U646" s="8"/>
      <c r="V646" s="8"/>
      <c r="W646" s="8"/>
      <c r="X646" s="8"/>
      <c r="Y646" s="8"/>
    </row>
    <row r="647" spans="3:25" ht="15.75" customHeight="1">
      <c r="C647" s="8"/>
      <c r="P647" s="8"/>
      <c r="Q647" s="8"/>
      <c r="R647" s="8"/>
      <c r="S647" s="8"/>
      <c r="T647" s="8"/>
      <c r="U647" s="8"/>
      <c r="V647" s="8"/>
      <c r="W647" s="8"/>
      <c r="X647" s="8"/>
      <c r="Y647" s="8"/>
    </row>
    <row r="648" spans="3:25" ht="15.75" customHeight="1">
      <c r="C648" s="8"/>
      <c r="P648" s="8"/>
      <c r="Q648" s="8"/>
      <c r="R648" s="8"/>
      <c r="S648" s="8"/>
      <c r="T648" s="8"/>
      <c r="U648" s="8"/>
      <c r="V648" s="8"/>
      <c r="W648" s="8"/>
      <c r="X648" s="8"/>
      <c r="Y648" s="8"/>
    </row>
    <row r="649" spans="3:25" ht="15.75" customHeight="1">
      <c r="C649" s="8"/>
      <c r="P649" s="8"/>
      <c r="Q649" s="8"/>
      <c r="R649" s="8"/>
      <c r="S649" s="8"/>
      <c r="T649" s="8"/>
      <c r="U649" s="8"/>
      <c r="V649" s="8"/>
      <c r="W649" s="8"/>
      <c r="X649" s="8"/>
      <c r="Y649" s="8"/>
    </row>
    <row r="650" spans="3:25" ht="15.75" customHeight="1">
      <c r="C650" s="8"/>
      <c r="P650" s="8"/>
      <c r="Q650" s="8"/>
      <c r="R650" s="8"/>
      <c r="S650" s="8"/>
      <c r="T650" s="8"/>
      <c r="U650" s="8"/>
      <c r="V650" s="8"/>
      <c r="W650" s="8"/>
      <c r="X650" s="8"/>
      <c r="Y650" s="8"/>
    </row>
    <row r="651" spans="3:25" ht="15.75" customHeight="1">
      <c r="C651" s="8"/>
      <c r="P651" s="8"/>
      <c r="Q651" s="8"/>
      <c r="R651" s="8"/>
      <c r="S651" s="8"/>
      <c r="T651" s="8"/>
      <c r="U651" s="8"/>
      <c r="V651" s="8"/>
      <c r="W651" s="8"/>
      <c r="X651" s="8"/>
      <c r="Y651" s="8"/>
    </row>
    <row r="652" spans="3:25" ht="15.75" customHeight="1">
      <c r="C652" s="8"/>
      <c r="P652" s="8"/>
      <c r="Q652" s="8"/>
      <c r="R652" s="8"/>
      <c r="S652" s="8"/>
      <c r="T652" s="8"/>
      <c r="U652" s="8"/>
      <c r="V652" s="8"/>
      <c r="W652" s="8"/>
      <c r="X652" s="8"/>
      <c r="Y652" s="8"/>
    </row>
    <row r="653" spans="3:25" ht="15.75" customHeight="1">
      <c r="C653" s="8"/>
      <c r="P653" s="8"/>
      <c r="Q653" s="8"/>
      <c r="R653" s="8"/>
      <c r="S653" s="8"/>
      <c r="T653" s="8"/>
      <c r="U653" s="8"/>
      <c r="V653" s="8"/>
      <c r="W653" s="8"/>
      <c r="X653" s="8"/>
      <c r="Y653" s="8"/>
    </row>
    <row r="654" spans="3:25" ht="15.75" customHeight="1">
      <c r="C654" s="8"/>
      <c r="P654" s="8"/>
      <c r="Q654" s="8"/>
      <c r="R654" s="8"/>
      <c r="S654" s="8"/>
      <c r="T654" s="8"/>
      <c r="U654" s="8"/>
      <c r="V654" s="8"/>
      <c r="W654" s="8"/>
      <c r="X654" s="8"/>
      <c r="Y654" s="8"/>
    </row>
    <row r="655" spans="3:25" ht="15.75" customHeight="1">
      <c r="C655" s="8"/>
      <c r="P655" s="8"/>
      <c r="Q655" s="8"/>
      <c r="R655" s="8"/>
      <c r="S655" s="8"/>
      <c r="T655" s="8"/>
      <c r="U655" s="8"/>
      <c r="V655" s="8"/>
      <c r="W655" s="8"/>
      <c r="X655" s="8"/>
      <c r="Y655" s="8"/>
    </row>
    <row r="656" spans="3:25" ht="15.75" customHeight="1">
      <c r="C656" s="8"/>
      <c r="P656" s="8"/>
      <c r="Q656" s="8"/>
      <c r="R656" s="8"/>
      <c r="S656" s="8"/>
      <c r="T656" s="8"/>
      <c r="U656" s="8"/>
      <c r="V656" s="8"/>
      <c r="W656" s="8"/>
      <c r="X656" s="8"/>
      <c r="Y656" s="8"/>
    </row>
    <row r="657" spans="3:25" ht="15.75" customHeight="1">
      <c r="C657" s="8"/>
      <c r="P657" s="8"/>
      <c r="Q657" s="8"/>
      <c r="R657" s="8"/>
      <c r="S657" s="8"/>
      <c r="T657" s="8"/>
      <c r="U657" s="8"/>
      <c r="V657" s="8"/>
      <c r="W657" s="8"/>
      <c r="X657" s="8"/>
      <c r="Y657" s="8"/>
    </row>
    <row r="658" spans="3:25" ht="15.75" customHeight="1">
      <c r="C658" s="8"/>
      <c r="P658" s="8"/>
      <c r="Q658" s="8"/>
      <c r="R658" s="8"/>
      <c r="S658" s="8"/>
      <c r="T658" s="8"/>
      <c r="U658" s="8"/>
      <c r="V658" s="8"/>
      <c r="W658" s="8"/>
      <c r="X658" s="8"/>
      <c r="Y658" s="8"/>
    </row>
    <row r="659" spans="3:25" ht="15.75" customHeight="1">
      <c r="C659" s="8"/>
      <c r="P659" s="8"/>
      <c r="Q659" s="8"/>
      <c r="R659" s="8"/>
      <c r="S659" s="8"/>
      <c r="T659" s="8"/>
      <c r="U659" s="8"/>
      <c r="V659" s="8"/>
      <c r="W659" s="8"/>
      <c r="X659" s="8"/>
      <c r="Y659" s="8"/>
    </row>
    <row r="660" spans="3:25" ht="15.75" customHeight="1">
      <c r="C660" s="8"/>
      <c r="P660" s="8"/>
      <c r="Q660" s="8"/>
      <c r="R660" s="8"/>
      <c r="S660" s="8"/>
      <c r="T660" s="8"/>
      <c r="U660" s="8"/>
      <c r="V660" s="8"/>
      <c r="W660" s="8"/>
      <c r="X660" s="8"/>
      <c r="Y660" s="8"/>
    </row>
    <row r="661" spans="3:25" ht="15.75" customHeight="1">
      <c r="C661" s="8"/>
      <c r="P661" s="8"/>
      <c r="Q661" s="8"/>
      <c r="R661" s="8"/>
      <c r="S661" s="8"/>
      <c r="T661" s="8"/>
      <c r="U661" s="8"/>
      <c r="V661" s="8"/>
      <c r="W661" s="8"/>
      <c r="X661" s="8"/>
      <c r="Y661" s="8"/>
    </row>
    <row r="662" spans="3:25" ht="15.75" customHeight="1">
      <c r="C662" s="8"/>
      <c r="P662" s="8"/>
      <c r="Q662" s="8"/>
      <c r="R662" s="8"/>
      <c r="S662" s="8"/>
      <c r="T662" s="8"/>
      <c r="U662" s="8"/>
      <c r="V662" s="8"/>
      <c r="W662" s="8"/>
      <c r="X662" s="8"/>
      <c r="Y662" s="8"/>
    </row>
    <row r="663" spans="3:25" ht="15.75" customHeight="1">
      <c r="C663" s="8"/>
      <c r="P663" s="8"/>
      <c r="Q663" s="8"/>
      <c r="R663" s="8"/>
      <c r="S663" s="8"/>
      <c r="T663" s="8"/>
      <c r="U663" s="8"/>
      <c r="V663" s="8"/>
      <c r="W663" s="8"/>
      <c r="X663" s="8"/>
      <c r="Y663" s="8"/>
    </row>
    <row r="664" spans="3:25" ht="15.75" customHeight="1">
      <c r="C664" s="8"/>
      <c r="P664" s="8"/>
      <c r="Q664" s="8"/>
      <c r="R664" s="8"/>
      <c r="S664" s="8"/>
      <c r="T664" s="8"/>
      <c r="U664" s="8"/>
      <c r="V664" s="8"/>
      <c r="W664" s="8"/>
      <c r="X664" s="8"/>
      <c r="Y664" s="8"/>
    </row>
    <row r="665" spans="3:25" ht="15.75" customHeight="1">
      <c r="C665" s="8"/>
      <c r="P665" s="8"/>
      <c r="Q665" s="8"/>
      <c r="R665" s="8"/>
      <c r="S665" s="8"/>
      <c r="T665" s="8"/>
      <c r="U665" s="8"/>
      <c r="V665" s="8"/>
      <c r="W665" s="8"/>
      <c r="X665" s="8"/>
      <c r="Y665" s="8"/>
    </row>
    <row r="666" spans="3:25" ht="15.75" customHeight="1">
      <c r="C666" s="8"/>
      <c r="P666" s="8"/>
      <c r="Q666" s="8"/>
      <c r="R666" s="8"/>
      <c r="S666" s="8"/>
      <c r="T666" s="8"/>
      <c r="U666" s="8"/>
      <c r="V666" s="8"/>
      <c r="W666" s="8"/>
      <c r="X666" s="8"/>
      <c r="Y666" s="8"/>
    </row>
    <row r="667" spans="3:25" ht="15.75" customHeight="1">
      <c r="C667" s="8"/>
      <c r="P667" s="8"/>
      <c r="Q667" s="8"/>
      <c r="R667" s="8"/>
      <c r="S667" s="8"/>
      <c r="T667" s="8"/>
      <c r="U667" s="8"/>
      <c r="V667" s="8"/>
      <c r="W667" s="8"/>
      <c r="X667" s="8"/>
      <c r="Y667" s="8"/>
    </row>
    <row r="668" spans="3:25" ht="15.75" customHeight="1">
      <c r="C668" s="8"/>
      <c r="P668" s="8"/>
      <c r="Q668" s="8"/>
      <c r="R668" s="8"/>
      <c r="S668" s="8"/>
      <c r="T668" s="8"/>
      <c r="U668" s="8"/>
      <c r="V668" s="8"/>
      <c r="W668" s="8"/>
      <c r="X668" s="8"/>
      <c r="Y668" s="8"/>
    </row>
    <row r="669" spans="3:25" ht="15.75" customHeight="1">
      <c r="C669" s="8"/>
      <c r="P669" s="8"/>
      <c r="Q669" s="8"/>
      <c r="R669" s="8"/>
      <c r="S669" s="8"/>
      <c r="T669" s="8"/>
      <c r="U669" s="8"/>
      <c r="V669" s="8"/>
      <c r="W669" s="8"/>
      <c r="X669" s="8"/>
      <c r="Y669" s="8"/>
    </row>
    <row r="670" spans="3:25" ht="15.75" customHeight="1">
      <c r="C670" s="8"/>
      <c r="P670" s="8"/>
      <c r="Q670" s="8"/>
      <c r="R670" s="8"/>
      <c r="S670" s="8"/>
      <c r="T670" s="8"/>
      <c r="U670" s="8"/>
      <c r="V670" s="8"/>
      <c r="W670" s="8"/>
      <c r="X670" s="8"/>
      <c r="Y670" s="8"/>
    </row>
    <row r="671" spans="3:25" ht="15.75" customHeight="1">
      <c r="C671" s="8"/>
      <c r="P671" s="8"/>
      <c r="Q671" s="8"/>
      <c r="R671" s="8"/>
      <c r="S671" s="8"/>
      <c r="T671" s="8"/>
      <c r="U671" s="8"/>
      <c r="V671" s="8"/>
      <c r="W671" s="8"/>
      <c r="X671" s="8"/>
      <c r="Y671" s="8"/>
    </row>
    <row r="672" spans="3:25" ht="15.75" customHeight="1">
      <c r="C672" s="8"/>
      <c r="P672" s="8"/>
      <c r="Q672" s="8"/>
      <c r="R672" s="8"/>
      <c r="S672" s="8"/>
      <c r="T672" s="8"/>
      <c r="U672" s="8"/>
      <c r="V672" s="8"/>
      <c r="W672" s="8"/>
      <c r="X672" s="8"/>
      <c r="Y672" s="8"/>
    </row>
    <row r="673" spans="3:25" ht="15.75" customHeight="1">
      <c r="C673" s="8"/>
      <c r="P673" s="8"/>
      <c r="Q673" s="8"/>
      <c r="R673" s="8"/>
      <c r="S673" s="8"/>
      <c r="T673" s="8"/>
      <c r="U673" s="8"/>
      <c r="V673" s="8"/>
      <c r="W673" s="8"/>
      <c r="X673" s="8"/>
      <c r="Y673" s="8"/>
    </row>
    <row r="674" spans="3:25" ht="15.75" customHeight="1">
      <c r="C674" s="8"/>
      <c r="P674" s="8"/>
      <c r="Q674" s="8"/>
      <c r="R674" s="8"/>
      <c r="S674" s="8"/>
      <c r="T674" s="8"/>
      <c r="U674" s="8"/>
      <c r="V674" s="8"/>
      <c r="W674" s="8"/>
      <c r="X674" s="8"/>
      <c r="Y674" s="8"/>
    </row>
    <row r="675" spans="3:25" ht="15.75" customHeight="1">
      <c r="C675" s="8"/>
      <c r="P675" s="8"/>
      <c r="Q675" s="8"/>
      <c r="R675" s="8"/>
      <c r="S675" s="8"/>
      <c r="T675" s="8"/>
      <c r="U675" s="8"/>
      <c r="V675" s="8"/>
      <c r="W675" s="8"/>
      <c r="X675" s="8"/>
      <c r="Y675" s="8"/>
    </row>
    <row r="676" spans="3:25" ht="15.75" customHeight="1">
      <c r="C676" s="8"/>
      <c r="P676" s="8"/>
      <c r="Q676" s="8"/>
      <c r="R676" s="8"/>
      <c r="S676" s="8"/>
      <c r="T676" s="8"/>
      <c r="U676" s="8"/>
      <c r="V676" s="8"/>
      <c r="W676" s="8"/>
      <c r="X676" s="8"/>
      <c r="Y676" s="8"/>
    </row>
    <row r="677" spans="3:25" ht="15.75" customHeight="1">
      <c r="C677" s="8"/>
      <c r="P677" s="8"/>
      <c r="Q677" s="8"/>
      <c r="R677" s="8"/>
      <c r="S677" s="8"/>
      <c r="T677" s="8"/>
      <c r="U677" s="8"/>
      <c r="V677" s="8"/>
      <c r="W677" s="8"/>
      <c r="X677" s="8"/>
      <c r="Y677" s="8"/>
    </row>
    <row r="678" spans="3:25" ht="15.75" customHeight="1">
      <c r="C678" s="8"/>
      <c r="P678" s="8"/>
      <c r="Q678" s="8"/>
      <c r="R678" s="8"/>
      <c r="S678" s="8"/>
      <c r="T678" s="8"/>
      <c r="U678" s="8"/>
      <c r="V678" s="8"/>
      <c r="W678" s="8"/>
      <c r="X678" s="8"/>
      <c r="Y678" s="8"/>
    </row>
    <row r="679" spans="3:25" ht="15.75" customHeight="1">
      <c r="C679" s="8"/>
      <c r="P679" s="8"/>
      <c r="Q679" s="8"/>
      <c r="R679" s="8"/>
      <c r="S679" s="8"/>
      <c r="T679" s="8"/>
      <c r="U679" s="8"/>
      <c r="V679" s="8"/>
      <c r="W679" s="8"/>
      <c r="X679" s="8"/>
      <c r="Y679" s="8"/>
    </row>
    <row r="680" spans="3:25" ht="15.75" customHeight="1">
      <c r="C680" s="8"/>
      <c r="P680" s="8"/>
      <c r="Q680" s="8"/>
      <c r="R680" s="8"/>
      <c r="S680" s="8"/>
      <c r="T680" s="8"/>
      <c r="U680" s="8"/>
      <c r="V680" s="8"/>
      <c r="W680" s="8"/>
      <c r="X680" s="8"/>
      <c r="Y680" s="8"/>
    </row>
    <row r="681" spans="3:25" ht="15.75" customHeight="1">
      <c r="C681" s="8"/>
      <c r="P681" s="8"/>
      <c r="Q681" s="8"/>
      <c r="R681" s="8"/>
      <c r="S681" s="8"/>
      <c r="T681" s="8"/>
      <c r="U681" s="8"/>
      <c r="V681" s="8"/>
      <c r="W681" s="8"/>
      <c r="X681" s="8"/>
      <c r="Y681" s="8"/>
    </row>
    <row r="682" spans="3:25" ht="15.75" customHeight="1">
      <c r="C682" s="8"/>
      <c r="P682" s="8"/>
      <c r="Q682" s="8"/>
      <c r="R682" s="8"/>
      <c r="S682" s="8"/>
      <c r="T682" s="8"/>
      <c r="U682" s="8"/>
      <c r="V682" s="8"/>
      <c r="W682" s="8"/>
      <c r="X682" s="8"/>
      <c r="Y682" s="8"/>
    </row>
    <row r="683" spans="3:25" ht="15.75" customHeight="1">
      <c r="C683" s="8"/>
      <c r="P683" s="8"/>
      <c r="Q683" s="8"/>
      <c r="R683" s="8"/>
      <c r="S683" s="8"/>
      <c r="T683" s="8"/>
      <c r="U683" s="8"/>
      <c r="V683" s="8"/>
      <c r="W683" s="8"/>
      <c r="X683" s="8"/>
      <c r="Y683" s="8"/>
    </row>
    <row r="684" spans="3:25" ht="15.75" customHeight="1">
      <c r="C684" s="8"/>
      <c r="P684" s="8"/>
      <c r="Q684" s="8"/>
      <c r="R684" s="8"/>
      <c r="S684" s="8"/>
      <c r="T684" s="8"/>
      <c r="U684" s="8"/>
      <c r="V684" s="8"/>
      <c r="W684" s="8"/>
      <c r="X684" s="8"/>
      <c r="Y684" s="8"/>
    </row>
    <row r="685" spans="3:25" ht="15.75" customHeight="1">
      <c r="C685" s="8"/>
      <c r="P685" s="8"/>
      <c r="Q685" s="8"/>
      <c r="R685" s="8"/>
      <c r="S685" s="8"/>
      <c r="T685" s="8"/>
      <c r="U685" s="8"/>
      <c r="V685" s="8"/>
      <c r="W685" s="8"/>
      <c r="X685" s="8"/>
      <c r="Y685" s="8"/>
    </row>
    <row r="686" spans="3:25" ht="15.75" customHeight="1">
      <c r="C686" s="8"/>
      <c r="P686" s="8"/>
      <c r="Q686" s="8"/>
      <c r="R686" s="8"/>
      <c r="S686" s="8"/>
      <c r="T686" s="8"/>
      <c r="U686" s="8"/>
      <c r="V686" s="8"/>
      <c r="W686" s="8"/>
      <c r="X686" s="8"/>
      <c r="Y686" s="8"/>
    </row>
    <row r="687" spans="3:25" ht="15.75" customHeight="1">
      <c r="C687" s="8"/>
      <c r="P687" s="8"/>
      <c r="Q687" s="8"/>
      <c r="R687" s="8"/>
      <c r="S687" s="8"/>
      <c r="T687" s="8"/>
      <c r="U687" s="8"/>
      <c r="V687" s="8"/>
      <c r="W687" s="8"/>
      <c r="X687" s="8"/>
      <c r="Y687" s="8"/>
    </row>
    <row r="688" spans="3:25" ht="15.75" customHeight="1">
      <c r="C688" s="8"/>
      <c r="P688" s="8"/>
      <c r="Q688" s="8"/>
      <c r="R688" s="8"/>
      <c r="S688" s="8"/>
      <c r="T688" s="8"/>
      <c r="U688" s="8"/>
      <c r="V688" s="8"/>
      <c r="W688" s="8"/>
      <c r="X688" s="8"/>
      <c r="Y688" s="8"/>
    </row>
    <row r="689" spans="3:25" ht="15.75" customHeight="1">
      <c r="C689" s="8"/>
      <c r="P689" s="8"/>
      <c r="Q689" s="8"/>
      <c r="R689" s="8"/>
      <c r="S689" s="8"/>
      <c r="T689" s="8"/>
      <c r="U689" s="8"/>
      <c r="V689" s="8"/>
      <c r="W689" s="8"/>
      <c r="X689" s="8"/>
      <c r="Y689" s="8"/>
    </row>
    <row r="690" spans="3:25" ht="15.75" customHeight="1">
      <c r="C690" s="8"/>
      <c r="P690" s="8"/>
      <c r="Q690" s="8"/>
      <c r="R690" s="8"/>
      <c r="S690" s="8"/>
      <c r="T690" s="8"/>
      <c r="U690" s="8"/>
      <c r="V690" s="8"/>
      <c r="W690" s="8"/>
      <c r="X690" s="8"/>
      <c r="Y690" s="8"/>
    </row>
    <row r="691" spans="3:25" ht="15.75" customHeight="1">
      <c r="C691" s="8"/>
      <c r="P691" s="8"/>
      <c r="Q691" s="8"/>
      <c r="R691" s="8"/>
      <c r="S691" s="8"/>
      <c r="T691" s="8"/>
      <c r="U691" s="8"/>
      <c r="V691" s="8"/>
      <c r="W691" s="8"/>
      <c r="X691" s="8"/>
      <c r="Y691" s="8"/>
    </row>
    <row r="692" spans="3:25" ht="15.75" customHeight="1">
      <c r="C692" s="8"/>
      <c r="P692" s="8"/>
      <c r="Q692" s="8"/>
      <c r="R692" s="8"/>
      <c r="S692" s="8"/>
      <c r="T692" s="8"/>
      <c r="U692" s="8"/>
      <c r="V692" s="8"/>
      <c r="W692" s="8"/>
      <c r="X692" s="8"/>
      <c r="Y692" s="8"/>
    </row>
    <row r="693" spans="3:25" ht="15.75" customHeight="1">
      <c r="C693" s="8"/>
      <c r="P693" s="8"/>
      <c r="Q693" s="8"/>
      <c r="R693" s="8"/>
      <c r="S693" s="8"/>
      <c r="T693" s="8"/>
      <c r="U693" s="8"/>
      <c r="V693" s="8"/>
      <c r="W693" s="8"/>
      <c r="X693" s="8"/>
      <c r="Y693" s="8"/>
    </row>
    <row r="694" spans="3:25" ht="15.75" customHeight="1">
      <c r="C694" s="8"/>
      <c r="P694" s="8"/>
      <c r="Q694" s="8"/>
      <c r="R694" s="8"/>
      <c r="S694" s="8"/>
      <c r="T694" s="8"/>
      <c r="U694" s="8"/>
      <c r="V694" s="8"/>
      <c r="W694" s="8"/>
      <c r="X694" s="8"/>
      <c r="Y694" s="8"/>
    </row>
    <row r="695" spans="3:25" ht="15.75" customHeight="1">
      <c r="C695" s="8"/>
      <c r="P695" s="8"/>
      <c r="Q695" s="8"/>
      <c r="R695" s="8"/>
      <c r="S695" s="8"/>
      <c r="T695" s="8"/>
      <c r="U695" s="8"/>
      <c r="V695" s="8"/>
      <c r="W695" s="8"/>
      <c r="X695" s="8"/>
      <c r="Y695" s="8"/>
    </row>
    <row r="696" spans="3:25" ht="15.75" customHeight="1">
      <c r="C696" s="8"/>
      <c r="P696" s="8"/>
      <c r="Q696" s="8"/>
      <c r="R696" s="8"/>
      <c r="S696" s="8"/>
      <c r="T696" s="8"/>
      <c r="U696" s="8"/>
      <c r="V696" s="8"/>
      <c r="W696" s="8"/>
      <c r="X696" s="8"/>
      <c r="Y696" s="8"/>
    </row>
    <row r="697" spans="3:25" ht="15.75" customHeight="1">
      <c r="C697" s="8"/>
      <c r="P697" s="8"/>
      <c r="Q697" s="8"/>
      <c r="R697" s="8"/>
      <c r="S697" s="8"/>
      <c r="T697" s="8"/>
      <c r="U697" s="8"/>
      <c r="V697" s="8"/>
      <c r="W697" s="8"/>
      <c r="X697" s="8"/>
      <c r="Y697" s="8"/>
    </row>
    <row r="698" spans="3:25" ht="15.75" customHeight="1">
      <c r="C698" s="8"/>
      <c r="P698" s="8"/>
      <c r="Q698" s="8"/>
      <c r="R698" s="8"/>
      <c r="S698" s="8"/>
      <c r="T698" s="8"/>
      <c r="U698" s="8"/>
      <c r="V698" s="8"/>
      <c r="W698" s="8"/>
      <c r="X698" s="8"/>
      <c r="Y698" s="8"/>
    </row>
    <row r="699" spans="3:25" ht="15.75" customHeight="1">
      <c r="C699" s="8"/>
      <c r="P699" s="8"/>
      <c r="Q699" s="8"/>
      <c r="R699" s="8"/>
      <c r="S699" s="8"/>
      <c r="T699" s="8"/>
      <c r="U699" s="8"/>
      <c r="V699" s="8"/>
      <c r="W699" s="8"/>
      <c r="X699" s="8"/>
      <c r="Y699" s="8"/>
    </row>
    <row r="700" spans="3:25" ht="15.75" customHeight="1">
      <c r="C700" s="8"/>
      <c r="P700" s="8"/>
      <c r="Q700" s="8"/>
      <c r="R700" s="8"/>
      <c r="S700" s="8"/>
      <c r="T700" s="8"/>
      <c r="U700" s="8"/>
      <c r="V700" s="8"/>
      <c r="W700" s="8"/>
      <c r="X700" s="8"/>
      <c r="Y700" s="8"/>
    </row>
    <row r="701" spans="3:25" ht="15.75" customHeight="1">
      <c r="C701" s="8"/>
      <c r="P701" s="8"/>
      <c r="Q701" s="8"/>
      <c r="R701" s="8"/>
      <c r="S701" s="8"/>
      <c r="T701" s="8"/>
      <c r="U701" s="8"/>
      <c r="V701" s="8"/>
      <c r="W701" s="8"/>
      <c r="X701" s="8"/>
      <c r="Y701" s="8"/>
    </row>
    <row r="702" spans="3:25" ht="15.75" customHeight="1">
      <c r="C702" s="8"/>
      <c r="P702" s="8"/>
      <c r="Q702" s="8"/>
      <c r="R702" s="8"/>
      <c r="S702" s="8"/>
      <c r="T702" s="8"/>
      <c r="U702" s="8"/>
      <c r="V702" s="8"/>
      <c r="W702" s="8"/>
      <c r="X702" s="8"/>
      <c r="Y702" s="8"/>
    </row>
    <row r="703" spans="3:25" ht="15.75" customHeight="1">
      <c r="C703" s="8"/>
      <c r="P703" s="8"/>
      <c r="Q703" s="8"/>
      <c r="R703" s="8"/>
      <c r="S703" s="8"/>
      <c r="T703" s="8"/>
      <c r="U703" s="8"/>
      <c r="V703" s="8"/>
      <c r="W703" s="8"/>
      <c r="X703" s="8"/>
      <c r="Y703" s="8"/>
    </row>
    <row r="704" spans="3:25" ht="15.75" customHeight="1">
      <c r="C704" s="8"/>
      <c r="P704" s="8"/>
      <c r="Q704" s="8"/>
      <c r="R704" s="8"/>
      <c r="S704" s="8"/>
      <c r="T704" s="8"/>
      <c r="U704" s="8"/>
      <c r="V704" s="8"/>
      <c r="W704" s="8"/>
      <c r="X704" s="8"/>
      <c r="Y704" s="8"/>
    </row>
    <row r="705" spans="3:25" ht="15.75" customHeight="1">
      <c r="C705" s="8"/>
      <c r="P705" s="8"/>
      <c r="Q705" s="8"/>
      <c r="R705" s="8"/>
      <c r="S705" s="8"/>
      <c r="T705" s="8"/>
      <c r="U705" s="8"/>
      <c r="V705" s="8"/>
      <c r="W705" s="8"/>
      <c r="X705" s="8"/>
      <c r="Y705" s="8"/>
    </row>
    <row r="706" spans="3:25" ht="15.75" customHeight="1">
      <c r="C706" s="8"/>
      <c r="P706" s="8"/>
      <c r="Q706" s="8"/>
      <c r="R706" s="8"/>
      <c r="S706" s="8"/>
      <c r="T706" s="8"/>
      <c r="U706" s="8"/>
      <c r="V706" s="8"/>
      <c r="W706" s="8"/>
      <c r="X706" s="8"/>
      <c r="Y706" s="8"/>
    </row>
    <row r="707" spans="3:25" ht="15.75" customHeight="1">
      <c r="C707" s="8"/>
      <c r="P707" s="8"/>
      <c r="Q707" s="8"/>
      <c r="R707" s="8"/>
      <c r="S707" s="8"/>
      <c r="T707" s="8"/>
      <c r="U707" s="8"/>
      <c r="V707" s="8"/>
      <c r="W707" s="8"/>
      <c r="X707" s="8"/>
      <c r="Y707" s="8"/>
    </row>
    <row r="708" spans="3:25" ht="15.75" customHeight="1">
      <c r="C708" s="8"/>
      <c r="P708" s="8"/>
      <c r="Q708" s="8"/>
      <c r="R708" s="8"/>
      <c r="S708" s="8"/>
      <c r="T708" s="8"/>
      <c r="U708" s="8"/>
      <c r="V708" s="8"/>
      <c r="W708" s="8"/>
      <c r="X708" s="8"/>
      <c r="Y708" s="8"/>
    </row>
    <row r="709" spans="3:25" ht="15.75" customHeight="1">
      <c r="C709" s="8"/>
      <c r="P709" s="8"/>
      <c r="Q709" s="8"/>
      <c r="R709" s="8"/>
      <c r="S709" s="8"/>
      <c r="T709" s="8"/>
      <c r="U709" s="8"/>
      <c r="V709" s="8"/>
      <c r="W709" s="8"/>
      <c r="X709" s="8"/>
      <c r="Y709" s="8"/>
    </row>
    <row r="710" spans="3:25" ht="15.75" customHeight="1">
      <c r="C710" s="8"/>
      <c r="P710" s="8"/>
      <c r="Q710" s="8"/>
      <c r="R710" s="8"/>
      <c r="S710" s="8"/>
      <c r="T710" s="8"/>
      <c r="U710" s="8"/>
      <c r="V710" s="8"/>
      <c r="W710" s="8"/>
      <c r="X710" s="8"/>
      <c r="Y710" s="8"/>
    </row>
    <row r="711" spans="3:25" ht="15.75" customHeight="1">
      <c r="C711" s="8"/>
      <c r="P711" s="8"/>
      <c r="Q711" s="8"/>
      <c r="R711" s="8"/>
      <c r="S711" s="8"/>
      <c r="T711" s="8"/>
      <c r="U711" s="8"/>
      <c r="V711" s="8"/>
      <c r="W711" s="8"/>
      <c r="X711" s="8"/>
      <c r="Y711" s="8"/>
    </row>
    <row r="712" spans="3:25" ht="15.75" customHeight="1">
      <c r="C712" s="8"/>
      <c r="P712" s="8"/>
      <c r="Q712" s="8"/>
      <c r="R712" s="8"/>
      <c r="S712" s="8"/>
      <c r="T712" s="8"/>
      <c r="U712" s="8"/>
      <c r="V712" s="8"/>
      <c r="W712" s="8"/>
      <c r="X712" s="8"/>
      <c r="Y712" s="8"/>
    </row>
    <row r="713" spans="3:25" ht="15.75" customHeight="1">
      <c r="C713" s="8"/>
      <c r="P713" s="8"/>
      <c r="Q713" s="8"/>
      <c r="R713" s="8"/>
      <c r="S713" s="8"/>
      <c r="T713" s="8"/>
      <c r="U713" s="8"/>
      <c r="V713" s="8"/>
      <c r="W713" s="8"/>
      <c r="X713" s="8"/>
      <c r="Y713" s="8"/>
    </row>
    <row r="714" spans="3:25" ht="15.75" customHeight="1">
      <c r="C714" s="8"/>
      <c r="P714" s="8"/>
      <c r="Q714" s="8"/>
      <c r="R714" s="8"/>
      <c r="S714" s="8"/>
      <c r="T714" s="8"/>
      <c r="U714" s="8"/>
      <c r="V714" s="8"/>
      <c r="W714" s="8"/>
      <c r="X714" s="8"/>
      <c r="Y714" s="8"/>
    </row>
    <row r="715" spans="3:25" ht="15.75" customHeight="1">
      <c r="C715" s="8"/>
      <c r="P715" s="8"/>
      <c r="Q715" s="8"/>
      <c r="R715" s="8"/>
      <c r="S715" s="8"/>
      <c r="T715" s="8"/>
      <c r="U715" s="8"/>
      <c r="V715" s="8"/>
      <c r="W715" s="8"/>
      <c r="X715" s="8"/>
      <c r="Y715" s="8"/>
    </row>
    <row r="716" spans="3:25" ht="15.75" customHeight="1">
      <c r="C716" s="8"/>
      <c r="P716" s="8"/>
      <c r="Q716" s="8"/>
      <c r="R716" s="8"/>
      <c r="S716" s="8"/>
      <c r="T716" s="8"/>
      <c r="U716" s="8"/>
      <c r="V716" s="8"/>
      <c r="W716" s="8"/>
      <c r="X716" s="8"/>
      <c r="Y716" s="8"/>
    </row>
    <row r="717" spans="3:25" ht="15.75" customHeight="1">
      <c r="C717" s="8"/>
      <c r="P717" s="8"/>
      <c r="Q717" s="8"/>
      <c r="R717" s="8"/>
      <c r="S717" s="8"/>
      <c r="T717" s="8"/>
      <c r="U717" s="8"/>
      <c r="V717" s="8"/>
      <c r="W717" s="8"/>
      <c r="X717" s="8"/>
      <c r="Y717" s="8"/>
    </row>
    <row r="718" spans="3:25" ht="15.75" customHeight="1">
      <c r="C718" s="8"/>
      <c r="P718" s="8"/>
      <c r="Q718" s="8"/>
      <c r="R718" s="8"/>
      <c r="S718" s="8"/>
      <c r="T718" s="8"/>
      <c r="U718" s="8"/>
      <c r="V718" s="8"/>
      <c r="W718" s="8"/>
      <c r="X718" s="8"/>
      <c r="Y718" s="8"/>
    </row>
    <row r="719" spans="3:25" ht="15.75" customHeight="1">
      <c r="C719" s="8"/>
      <c r="P719" s="8"/>
      <c r="Q719" s="8"/>
      <c r="R719" s="8"/>
      <c r="S719" s="8"/>
      <c r="T719" s="8"/>
      <c r="U719" s="8"/>
      <c r="V719" s="8"/>
      <c r="W719" s="8"/>
      <c r="X719" s="8"/>
      <c r="Y719" s="8"/>
    </row>
    <row r="720" spans="3:25" ht="15.75" customHeight="1">
      <c r="C720" s="8"/>
      <c r="P720" s="8"/>
      <c r="Q720" s="8"/>
      <c r="R720" s="8"/>
      <c r="S720" s="8"/>
      <c r="T720" s="8"/>
      <c r="U720" s="8"/>
      <c r="V720" s="8"/>
      <c r="W720" s="8"/>
      <c r="X720" s="8"/>
      <c r="Y720" s="8"/>
    </row>
    <row r="721" spans="3:25" ht="15.75" customHeight="1">
      <c r="C721" s="8"/>
      <c r="P721" s="8"/>
      <c r="Q721" s="8"/>
      <c r="R721" s="8"/>
      <c r="S721" s="8"/>
      <c r="T721" s="8"/>
      <c r="U721" s="8"/>
      <c r="V721" s="8"/>
      <c r="W721" s="8"/>
      <c r="X721" s="8"/>
      <c r="Y721" s="8"/>
    </row>
    <row r="722" spans="3:25" ht="15.75" customHeight="1">
      <c r="C722" s="8"/>
      <c r="P722" s="8"/>
      <c r="Q722" s="8"/>
      <c r="R722" s="8"/>
      <c r="S722" s="8"/>
      <c r="T722" s="8"/>
      <c r="U722" s="8"/>
      <c r="V722" s="8"/>
      <c r="W722" s="8"/>
      <c r="X722" s="8"/>
      <c r="Y722" s="8"/>
    </row>
    <row r="723" spans="3:25" ht="15.75" customHeight="1">
      <c r="C723" s="8"/>
      <c r="P723" s="8"/>
      <c r="Q723" s="8"/>
      <c r="R723" s="8"/>
      <c r="S723" s="8"/>
      <c r="T723" s="8"/>
      <c r="U723" s="8"/>
      <c r="V723" s="8"/>
      <c r="W723" s="8"/>
      <c r="X723" s="8"/>
      <c r="Y723" s="8"/>
    </row>
    <row r="724" spans="3:25" ht="15.75" customHeight="1">
      <c r="C724" s="8"/>
      <c r="P724" s="8"/>
      <c r="Q724" s="8"/>
      <c r="R724" s="8"/>
      <c r="S724" s="8"/>
      <c r="T724" s="8"/>
      <c r="U724" s="8"/>
      <c r="V724" s="8"/>
      <c r="W724" s="8"/>
      <c r="X724" s="8"/>
      <c r="Y724" s="8"/>
    </row>
    <row r="725" spans="3:25" ht="15.75" customHeight="1">
      <c r="C725" s="8"/>
      <c r="P725" s="8"/>
      <c r="Q725" s="8"/>
      <c r="R725" s="8"/>
      <c r="S725" s="8"/>
      <c r="T725" s="8"/>
      <c r="U725" s="8"/>
      <c r="V725" s="8"/>
      <c r="W725" s="8"/>
      <c r="X725" s="8"/>
      <c r="Y725" s="8"/>
    </row>
    <row r="726" spans="3:25" ht="15.75" customHeight="1">
      <c r="C726" s="8"/>
      <c r="P726" s="8"/>
      <c r="Q726" s="8"/>
      <c r="R726" s="8"/>
      <c r="S726" s="8"/>
      <c r="T726" s="8"/>
      <c r="U726" s="8"/>
      <c r="V726" s="8"/>
      <c r="W726" s="8"/>
      <c r="X726" s="8"/>
      <c r="Y726" s="8"/>
    </row>
    <row r="727" spans="3:25" ht="15.75" customHeight="1">
      <c r="C727" s="8"/>
      <c r="P727" s="8"/>
      <c r="Q727" s="8"/>
      <c r="R727" s="8"/>
      <c r="S727" s="8"/>
      <c r="T727" s="8"/>
      <c r="U727" s="8"/>
      <c r="V727" s="8"/>
      <c r="W727" s="8"/>
      <c r="X727" s="8"/>
      <c r="Y727" s="8"/>
    </row>
    <row r="728" spans="3:25" ht="15.75" customHeight="1">
      <c r="C728" s="8"/>
      <c r="P728" s="8"/>
      <c r="Q728" s="8"/>
      <c r="R728" s="8"/>
      <c r="S728" s="8"/>
      <c r="T728" s="8"/>
      <c r="U728" s="8"/>
      <c r="V728" s="8"/>
      <c r="W728" s="8"/>
      <c r="X728" s="8"/>
      <c r="Y728" s="8"/>
    </row>
    <row r="729" spans="3:25" ht="15.75" customHeight="1">
      <c r="C729" s="8"/>
      <c r="P729" s="8"/>
      <c r="Q729" s="8"/>
      <c r="R729" s="8"/>
      <c r="S729" s="8"/>
      <c r="T729" s="8"/>
      <c r="U729" s="8"/>
      <c r="V729" s="8"/>
      <c r="W729" s="8"/>
      <c r="X729" s="8"/>
      <c r="Y729" s="8"/>
    </row>
    <row r="730" spans="3:25" ht="15.75" customHeight="1">
      <c r="C730" s="8"/>
      <c r="P730" s="8"/>
      <c r="Q730" s="8"/>
      <c r="R730" s="8"/>
      <c r="S730" s="8"/>
      <c r="T730" s="8"/>
      <c r="U730" s="8"/>
      <c r="V730" s="8"/>
      <c r="W730" s="8"/>
      <c r="X730" s="8"/>
      <c r="Y730" s="8"/>
    </row>
    <row r="731" spans="3:25" ht="15.75" customHeight="1">
      <c r="C731" s="8"/>
      <c r="P731" s="8"/>
      <c r="Q731" s="8"/>
      <c r="R731" s="8"/>
      <c r="S731" s="8"/>
      <c r="T731" s="8"/>
      <c r="U731" s="8"/>
      <c r="V731" s="8"/>
      <c r="W731" s="8"/>
      <c r="X731" s="8"/>
      <c r="Y731" s="8"/>
    </row>
    <row r="732" spans="3:25" ht="15.75" customHeight="1">
      <c r="C732" s="8"/>
      <c r="P732" s="8"/>
      <c r="Q732" s="8"/>
      <c r="R732" s="8"/>
      <c r="S732" s="8"/>
      <c r="T732" s="8"/>
      <c r="U732" s="8"/>
      <c r="V732" s="8"/>
      <c r="W732" s="8"/>
      <c r="X732" s="8"/>
      <c r="Y732" s="8"/>
    </row>
    <row r="733" spans="3:25" ht="15.75" customHeight="1">
      <c r="C733" s="8"/>
      <c r="P733" s="8"/>
      <c r="Q733" s="8"/>
      <c r="R733" s="8"/>
      <c r="S733" s="8"/>
      <c r="T733" s="8"/>
      <c r="U733" s="8"/>
      <c r="V733" s="8"/>
      <c r="W733" s="8"/>
      <c r="X733" s="8"/>
      <c r="Y733" s="8"/>
    </row>
    <row r="734" spans="3:25" ht="15.75" customHeight="1">
      <c r="C734" s="8"/>
      <c r="P734" s="8"/>
      <c r="Q734" s="8"/>
      <c r="R734" s="8"/>
      <c r="S734" s="8"/>
      <c r="T734" s="8"/>
      <c r="U734" s="8"/>
      <c r="V734" s="8"/>
      <c r="W734" s="8"/>
      <c r="X734" s="8"/>
      <c r="Y734" s="8"/>
    </row>
    <row r="735" spans="3:25" ht="15.75" customHeight="1">
      <c r="C735" s="8"/>
      <c r="P735" s="8"/>
      <c r="Q735" s="8"/>
      <c r="R735" s="8"/>
      <c r="S735" s="8"/>
      <c r="T735" s="8"/>
      <c r="U735" s="8"/>
      <c r="V735" s="8"/>
      <c r="W735" s="8"/>
      <c r="X735" s="8"/>
      <c r="Y735" s="8"/>
    </row>
    <row r="736" spans="3:25" ht="15.75" customHeight="1">
      <c r="C736" s="8"/>
      <c r="P736" s="8"/>
      <c r="Q736" s="8"/>
      <c r="R736" s="8"/>
      <c r="S736" s="8"/>
      <c r="T736" s="8"/>
      <c r="U736" s="8"/>
      <c r="V736" s="8"/>
      <c r="W736" s="8"/>
      <c r="X736" s="8"/>
      <c r="Y736" s="8"/>
    </row>
    <row r="737" spans="3:25" ht="15.75" customHeight="1">
      <c r="C737" s="8"/>
      <c r="P737" s="8"/>
      <c r="Q737" s="8"/>
      <c r="R737" s="8"/>
      <c r="S737" s="8"/>
      <c r="T737" s="8"/>
      <c r="U737" s="8"/>
      <c r="V737" s="8"/>
      <c r="W737" s="8"/>
      <c r="X737" s="8"/>
      <c r="Y737" s="8"/>
    </row>
    <row r="738" spans="3:25" ht="15.75" customHeight="1">
      <c r="C738" s="8"/>
      <c r="P738" s="8"/>
      <c r="Q738" s="8"/>
      <c r="R738" s="8"/>
      <c r="S738" s="8"/>
      <c r="T738" s="8"/>
      <c r="U738" s="8"/>
      <c r="V738" s="8"/>
      <c r="W738" s="8"/>
      <c r="X738" s="8"/>
      <c r="Y738" s="8"/>
    </row>
    <row r="739" spans="3:25" ht="15.75" customHeight="1">
      <c r="C739" s="8"/>
      <c r="P739" s="8"/>
      <c r="Q739" s="8"/>
      <c r="R739" s="8"/>
      <c r="S739" s="8"/>
      <c r="T739" s="8"/>
      <c r="U739" s="8"/>
      <c r="V739" s="8"/>
      <c r="W739" s="8"/>
      <c r="X739" s="8"/>
      <c r="Y739" s="8"/>
    </row>
    <row r="740" spans="3:25" ht="15.75" customHeight="1">
      <c r="C740" s="8"/>
      <c r="P740" s="8"/>
      <c r="Q740" s="8"/>
      <c r="R740" s="8"/>
      <c r="S740" s="8"/>
      <c r="T740" s="8"/>
      <c r="U740" s="8"/>
      <c r="V740" s="8"/>
      <c r="W740" s="8"/>
      <c r="X740" s="8"/>
      <c r="Y740" s="8"/>
    </row>
    <row r="741" spans="3:25" ht="15.75" customHeight="1">
      <c r="C741" s="8"/>
      <c r="P741" s="8"/>
      <c r="Q741" s="8"/>
      <c r="R741" s="8"/>
      <c r="S741" s="8"/>
      <c r="T741" s="8"/>
      <c r="U741" s="8"/>
      <c r="V741" s="8"/>
      <c r="W741" s="8"/>
      <c r="X741" s="8"/>
      <c r="Y741" s="8"/>
    </row>
    <row r="742" spans="3:25" ht="15.75" customHeight="1">
      <c r="C742" s="8"/>
      <c r="P742" s="8"/>
      <c r="Q742" s="8"/>
      <c r="R742" s="8"/>
      <c r="S742" s="8"/>
      <c r="T742" s="8"/>
      <c r="U742" s="8"/>
      <c r="V742" s="8"/>
      <c r="W742" s="8"/>
      <c r="X742" s="8"/>
      <c r="Y742" s="8"/>
    </row>
    <row r="743" spans="3:25" ht="15.75" customHeight="1">
      <c r="C743" s="8"/>
      <c r="P743" s="8"/>
      <c r="Q743" s="8"/>
      <c r="R743" s="8"/>
      <c r="S743" s="8"/>
      <c r="T743" s="8"/>
      <c r="U743" s="8"/>
      <c r="V743" s="8"/>
      <c r="W743" s="8"/>
      <c r="X743" s="8"/>
      <c r="Y743" s="8"/>
    </row>
    <row r="744" spans="3:25" ht="15.75" customHeight="1">
      <c r="C744" s="8"/>
      <c r="P744" s="8"/>
      <c r="Q744" s="8"/>
      <c r="R744" s="8"/>
      <c r="S744" s="8"/>
      <c r="T744" s="8"/>
      <c r="U744" s="8"/>
      <c r="V744" s="8"/>
      <c r="W744" s="8"/>
      <c r="X744" s="8"/>
      <c r="Y744" s="8"/>
    </row>
    <row r="745" spans="3:25" ht="15.75" customHeight="1">
      <c r="C745" s="8"/>
      <c r="P745" s="8"/>
      <c r="Q745" s="8"/>
      <c r="R745" s="8"/>
      <c r="S745" s="8"/>
      <c r="T745" s="8"/>
      <c r="U745" s="8"/>
      <c r="V745" s="8"/>
      <c r="W745" s="8"/>
      <c r="X745" s="8"/>
      <c r="Y745" s="8"/>
    </row>
    <row r="746" spans="3:25" ht="15.75" customHeight="1">
      <c r="C746" s="8"/>
      <c r="P746" s="8"/>
      <c r="Q746" s="8"/>
      <c r="R746" s="8"/>
      <c r="S746" s="8"/>
      <c r="T746" s="8"/>
      <c r="U746" s="8"/>
      <c r="V746" s="8"/>
      <c r="W746" s="8"/>
      <c r="X746" s="8"/>
      <c r="Y746" s="8"/>
    </row>
    <row r="747" spans="3:25" ht="15.75" customHeight="1">
      <c r="C747" s="8"/>
      <c r="P747" s="8"/>
      <c r="Q747" s="8"/>
      <c r="R747" s="8"/>
      <c r="S747" s="8"/>
      <c r="T747" s="8"/>
      <c r="U747" s="8"/>
      <c r="V747" s="8"/>
      <c r="W747" s="8"/>
      <c r="X747" s="8"/>
      <c r="Y747" s="8"/>
    </row>
    <row r="748" spans="3:25" ht="15.75" customHeight="1">
      <c r="C748" s="8"/>
      <c r="P748" s="8"/>
      <c r="Q748" s="8"/>
      <c r="R748" s="8"/>
      <c r="S748" s="8"/>
      <c r="T748" s="8"/>
      <c r="U748" s="8"/>
      <c r="V748" s="8"/>
      <c r="W748" s="8"/>
      <c r="X748" s="8"/>
      <c r="Y748" s="8"/>
    </row>
    <row r="749" spans="3:25" ht="15.75" customHeight="1">
      <c r="C749" s="8"/>
      <c r="P749" s="8"/>
      <c r="Q749" s="8"/>
      <c r="R749" s="8"/>
      <c r="S749" s="8"/>
      <c r="T749" s="8"/>
      <c r="U749" s="8"/>
      <c r="V749" s="8"/>
      <c r="W749" s="8"/>
      <c r="X749" s="8"/>
      <c r="Y749" s="8"/>
    </row>
    <row r="750" spans="3:25" ht="15.75" customHeight="1">
      <c r="C750" s="8"/>
      <c r="P750" s="8"/>
      <c r="Q750" s="8"/>
      <c r="R750" s="8"/>
      <c r="S750" s="8"/>
      <c r="T750" s="8"/>
      <c r="U750" s="8"/>
      <c r="V750" s="8"/>
      <c r="W750" s="8"/>
      <c r="X750" s="8"/>
      <c r="Y750" s="8"/>
    </row>
    <row r="751" spans="3:25" ht="15.75" customHeight="1">
      <c r="C751" s="8"/>
      <c r="P751" s="8"/>
      <c r="Q751" s="8"/>
      <c r="R751" s="8"/>
      <c r="S751" s="8"/>
      <c r="T751" s="8"/>
      <c r="U751" s="8"/>
      <c r="V751" s="8"/>
      <c r="W751" s="8"/>
      <c r="X751" s="8"/>
      <c r="Y751" s="8"/>
    </row>
    <row r="752" spans="3:25" ht="15.75" customHeight="1">
      <c r="C752" s="8"/>
      <c r="P752" s="8"/>
      <c r="Q752" s="8"/>
      <c r="R752" s="8"/>
      <c r="S752" s="8"/>
      <c r="T752" s="8"/>
      <c r="U752" s="8"/>
      <c r="V752" s="8"/>
      <c r="W752" s="8"/>
      <c r="X752" s="8"/>
      <c r="Y752" s="8"/>
    </row>
    <row r="753" spans="3:25" ht="15.75" customHeight="1">
      <c r="C753" s="8"/>
      <c r="P753" s="8"/>
      <c r="Q753" s="8"/>
      <c r="R753" s="8"/>
      <c r="S753" s="8"/>
      <c r="T753" s="8"/>
      <c r="U753" s="8"/>
      <c r="V753" s="8"/>
      <c r="W753" s="8"/>
      <c r="X753" s="8"/>
      <c r="Y753" s="8"/>
    </row>
    <row r="754" spans="3:25" ht="15.75" customHeight="1">
      <c r="C754" s="8"/>
      <c r="P754" s="8"/>
      <c r="Q754" s="8"/>
      <c r="R754" s="8"/>
      <c r="S754" s="8"/>
      <c r="T754" s="8"/>
      <c r="U754" s="8"/>
      <c r="V754" s="8"/>
      <c r="W754" s="8"/>
      <c r="X754" s="8"/>
      <c r="Y754" s="8"/>
    </row>
    <row r="755" spans="3:25" ht="15.75" customHeight="1">
      <c r="C755" s="8"/>
      <c r="P755" s="8"/>
      <c r="Q755" s="8"/>
      <c r="R755" s="8"/>
      <c r="S755" s="8"/>
      <c r="T755" s="8"/>
      <c r="U755" s="8"/>
      <c r="V755" s="8"/>
      <c r="W755" s="8"/>
      <c r="X755" s="8"/>
      <c r="Y755" s="8"/>
    </row>
    <row r="756" spans="3:25" ht="15.75" customHeight="1">
      <c r="C756" s="8"/>
      <c r="P756" s="8"/>
      <c r="Q756" s="8"/>
      <c r="R756" s="8"/>
      <c r="S756" s="8"/>
      <c r="T756" s="8"/>
      <c r="U756" s="8"/>
      <c r="V756" s="8"/>
      <c r="W756" s="8"/>
      <c r="X756" s="8"/>
      <c r="Y756" s="8"/>
    </row>
    <row r="757" spans="3:25" ht="15.75" customHeight="1">
      <c r="C757" s="8"/>
      <c r="P757" s="8"/>
      <c r="Q757" s="8"/>
      <c r="R757" s="8"/>
      <c r="S757" s="8"/>
      <c r="T757" s="8"/>
      <c r="U757" s="8"/>
      <c r="V757" s="8"/>
      <c r="W757" s="8"/>
      <c r="X757" s="8"/>
      <c r="Y757" s="8"/>
    </row>
    <row r="758" spans="3:25" ht="15.75" customHeight="1">
      <c r="C758" s="8"/>
      <c r="P758" s="8"/>
      <c r="Q758" s="8"/>
      <c r="R758" s="8"/>
      <c r="S758" s="8"/>
      <c r="T758" s="8"/>
      <c r="U758" s="8"/>
      <c r="V758" s="8"/>
      <c r="W758" s="8"/>
      <c r="X758" s="8"/>
      <c r="Y758" s="8"/>
    </row>
    <row r="759" spans="3:25" ht="15.75" customHeight="1">
      <c r="C759" s="8"/>
      <c r="P759" s="8"/>
      <c r="Q759" s="8"/>
      <c r="R759" s="8"/>
      <c r="S759" s="8"/>
      <c r="T759" s="8"/>
      <c r="U759" s="8"/>
      <c r="V759" s="8"/>
      <c r="W759" s="8"/>
      <c r="X759" s="8"/>
      <c r="Y759" s="8"/>
    </row>
    <row r="760" spans="3:25" ht="15.75" customHeight="1">
      <c r="C760" s="8"/>
      <c r="P760" s="8"/>
      <c r="Q760" s="8"/>
      <c r="R760" s="8"/>
      <c r="S760" s="8"/>
      <c r="T760" s="8"/>
      <c r="U760" s="8"/>
      <c r="V760" s="8"/>
      <c r="W760" s="8"/>
      <c r="X760" s="8"/>
      <c r="Y760" s="8"/>
    </row>
    <row r="761" spans="3:25" ht="15.75" customHeight="1">
      <c r="C761" s="8"/>
      <c r="P761" s="8"/>
      <c r="Q761" s="8"/>
      <c r="R761" s="8"/>
      <c r="S761" s="8"/>
      <c r="T761" s="8"/>
      <c r="U761" s="8"/>
      <c r="V761" s="8"/>
      <c r="W761" s="8"/>
      <c r="X761" s="8"/>
      <c r="Y761" s="8"/>
    </row>
    <row r="762" spans="3:25" ht="15.75" customHeight="1">
      <c r="C762" s="8"/>
      <c r="P762" s="8"/>
      <c r="Q762" s="8"/>
      <c r="R762" s="8"/>
      <c r="S762" s="8"/>
      <c r="T762" s="8"/>
      <c r="U762" s="8"/>
      <c r="V762" s="8"/>
      <c r="W762" s="8"/>
      <c r="X762" s="8"/>
      <c r="Y762" s="8"/>
    </row>
    <row r="763" spans="3:25" ht="15.75" customHeight="1">
      <c r="C763" s="8"/>
      <c r="P763" s="8"/>
      <c r="Q763" s="8"/>
      <c r="R763" s="8"/>
      <c r="S763" s="8"/>
      <c r="T763" s="8"/>
      <c r="U763" s="8"/>
      <c r="V763" s="8"/>
      <c r="W763" s="8"/>
      <c r="X763" s="8"/>
      <c r="Y763" s="8"/>
    </row>
    <row r="764" spans="3:25" ht="15.75" customHeight="1">
      <c r="C764" s="8"/>
      <c r="P764" s="8"/>
      <c r="Q764" s="8"/>
      <c r="R764" s="8"/>
      <c r="S764" s="8"/>
      <c r="T764" s="8"/>
      <c r="U764" s="8"/>
      <c r="V764" s="8"/>
      <c r="W764" s="8"/>
      <c r="X764" s="8"/>
      <c r="Y764" s="8"/>
    </row>
    <row r="765" spans="3:25" ht="15.75" customHeight="1">
      <c r="C765" s="8"/>
      <c r="P765" s="8"/>
      <c r="Q765" s="8"/>
      <c r="R765" s="8"/>
      <c r="S765" s="8"/>
      <c r="T765" s="8"/>
      <c r="U765" s="8"/>
      <c r="V765" s="8"/>
      <c r="W765" s="8"/>
      <c r="X765" s="8"/>
      <c r="Y765" s="8"/>
    </row>
    <row r="766" spans="3:25" ht="15.75" customHeight="1">
      <c r="C766" s="8"/>
      <c r="P766" s="8"/>
      <c r="Q766" s="8"/>
      <c r="R766" s="8"/>
      <c r="S766" s="8"/>
      <c r="T766" s="8"/>
      <c r="U766" s="8"/>
      <c r="V766" s="8"/>
      <c r="W766" s="8"/>
      <c r="X766" s="8"/>
      <c r="Y766" s="8"/>
    </row>
    <row r="767" spans="3:25" ht="15.75" customHeight="1">
      <c r="C767" s="8"/>
      <c r="P767" s="8"/>
      <c r="Q767" s="8"/>
      <c r="R767" s="8"/>
      <c r="S767" s="8"/>
      <c r="T767" s="8"/>
      <c r="U767" s="8"/>
      <c r="V767" s="8"/>
      <c r="W767" s="8"/>
      <c r="X767" s="8"/>
      <c r="Y767" s="8"/>
    </row>
    <row r="768" spans="3:25" ht="15.75" customHeight="1">
      <c r="C768" s="8"/>
      <c r="P768" s="8"/>
      <c r="Q768" s="8"/>
      <c r="R768" s="8"/>
      <c r="S768" s="8"/>
      <c r="T768" s="8"/>
      <c r="U768" s="8"/>
      <c r="V768" s="8"/>
      <c r="W768" s="8"/>
      <c r="X768" s="8"/>
      <c r="Y768" s="8"/>
    </row>
    <row r="769" spans="3:25" ht="15.75" customHeight="1">
      <c r="C769" s="8"/>
      <c r="P769" s="8"/>
      <c r="Q769" s="8"/>
      <c r="R769" s="8"/>
      <c r="S769" s="8"/>
      <c r="T769" s="8"/>
      <c r="U769" s="8"/>
      <c r="V769" s="8"/>
      <c r="W769" s="8"/>
      <c r="X769" s="8"/>
      <c r="Y769" s="8"/>
    </row>
    <row r="770" spans="3:25" ht="15.75" customHeight="1">
      <c r="C770" s="8"/>
      <c r="P770" s="8"/>
      <c r="Q770" s="8"/>
      <c r="R770" s="8"/>
      <c r="S770" s="8"/>
      <c r="T770" s="8"/>
      <c r="U770" s="8"/>
      <c r="V770" s="8"/>
      <c r="W770" s="8"/>
      <c r="X770" s="8"/>
      <c r="Y770" s="8"/>
    </row>
    <row r="771" spans="3:25" ht="15.75" customHeight="1">
      <c r="C771" s="8"/>
      <c r="P771" s="8"/>
      <c r="Q771" s="8"/>
      <c r="R771" s="8"/>
      <c r="S771" s="8"/>
      <c r="T771" s="8"/>
      <c r="U771" s="8"/>
      <c r="V771" s="8"/>
      <c r="W771" s="8"/>
      <c r="X771" s="8"/>
      <c r="Y771" s="8"/>
    </row>
    <row r="772" spans="3:25" ht="15.75" customHeight="1">
      <c r="C772" s="8"/>
      <c r="P772" s="8"/>
      <c r="Q772" s="8"/>
      <c r="R772" s="8"/>
      <c r="S772" s="8"/>
      <c r="T772" s="8"/>
      <c r="U772" s="8"/>
      <c r="V772" s="8"/>
      <c r="W772" s="8"/>
      <c r="X772" s="8"/>
      <c r="Y772" s="8"/>
    </row>
    <row r="773" spans="3:25" ht="15.75" customHeight="1">
      <c r="C773" s="8"/>
      <c r="P773" s="8"/>
      <c r="Q773" s="8"/>
      <c r="R773" s="8"/>
      <c r="S773" s="8"/>
      <c r="T773" s="8"/>
      <c r="U773" s="8"/>
      <c r="V773" s="8"/>
      <c r="W773" s="8"/>
      <c r="X773" s="8"/>
      <c r="Y773" s="8"/>
    </row>
    <row r="774" spans="3:25" ht="15.75" customHeight="1">
      <c r="C774" s="8"/>
      <c r="P774" s="8"/>
      <c r="Q774" s="8"/>
      <c r="R774" s="8"/>
      <c r="S774" s="8"/>
      <c r="T774" s="8"/>
      <c r="U774" s="8"/>
      <c r="V774" s="8"/>
      <c r="W774" s="8"/>
      <c r="X774" s="8"/>
      <c r="Y774" s="8"/>
    </row>
    <row r="775" spans="3:25" ht="15.75" customHeight="1">
      <c r="C775" s="8"/>
      <c r="P775" s="8"/>
      <c r="Q775" s="8"/>
      <c r="R775" s="8"/>
      <c r="S775" s="8"/>
      <c r="T775" s="8"/>
      <c r="U775" s="8"/>
      <c r="V775" s="8"/>
      <c r="W775" s="8"/>
      <c r="X775" s="8"/>
      <c r="Y775" s="8"/>
    </row>
    <row r="776" spans="3:25" ht="15.75" customHeight="1">
      <c r="C776" s="8"/>
      <c r="P776" s="8"/>
      <c r="Q776" s="8"/>
      <c r="R776" s="8"/>
      <c r="S776" s="8"/>
      <c r="T776" s="8"/>
      <c r="U776" s="8"/>
      <c r="V776" s="8"/>
      <c r="W776" s="8"/>
      <c r="X776" s="8"/>
      <c r="Y776" s="8"/>
    </row>
    <row r="777" spans="3:25" ht="15.75" customHeight="1">
      <c r="C777" s="8"/>
      <c r="P777" s="8"/>
      <c r="Q777" s="8"/>
      <c r="R777" s="8"/>
      <c r="S777" s="8"/>
      <c r="T777" s="8"/>
      <c r="U777" s="8"/>
      <c r="V777" s="8"/>
      <c r="W777" s="8"/>
      <c r="X777" s="8"/>
      <c r="Y777" s="8"/>
    </row>
    <row r="778" spans="3:25" ht="15.75" customHeight="1">
      <c r="C778" s="8"/>
      <c r="P778" s="8"/>
      <c r="Q778" s="8"/>
      <c r="R778" s="8"/>
      <c r="S778" s="8"/>
      <c r="T778" s="8"/>
      <c r="U778" s="8"/>
      <c r="V778" s="8"/>
      <c r="W778" s="8"/>
      <c r="X778" s="8"/>
      <c r="Y778" s="8"/>
    </row>
    <row r="779" spans="3:25" ht="15.75" customHeight="1">
      <c r="C779" s="8"/>
      <c r="P779" s="8"/>
      <c r="Q779" s="8"/>
      <c r="R779" s="8"/>
      <c r="S779" s="8"/>
      <c r="T779" s="8"/>
      <c r="U779" s="8"/>
      <c r="V779" s="8"/>
      <c r="W779" s="8"/>
      <c r="X779" s="8"/>
      <c r="Y779" s="8"/>
    </row>
    <row r="780" spans="3:25" ht="15.75" customHeight="1">
      <c r="C780" s="8"/>
      <c r="P780" s="8"/>
      <c r="Q780" s="8"/>
      <c r="R780" s="8"/>
      <c r="S780" s="8"/>
      <c r="T780" s="8"/>
      <c r="U780" s="8"/>
      <c r="V780" s="8"/>
      <c r="W780" s="8"/>
      <c r="X780" s="8"/>
      <c r="Y780" s="8"/>
    </row>
    <row r="781" spans="3:25" ht="15.75" customHeight="1">
      <c r="C781" s="8"/>
      <c r="P781" s="8"/>
      <c r="Q781" s="8"/>
      <c r="R781" s="8"/>
      <c r="S781" s="8"/>
      <c r="T781" s="8"/>
      <c r="U781" s="8"/>
      <c r="V781" s="8"/>
      <c r="W781" s="8"/>
      <c r="X781" s="8"/>
      <c r="Y781" s="8"/>
    </row>
    <row r="782" spans="3:25" ht="15.75" customHeight="1">
      <c r="C782" s="8"/>
      <c r="P782" s="8"/>
      <c r="Q782" s="8"/>
      <c r="R782" s="8"/>
      <c r="S782" s="8"/>
      <c r="T782" s="8"/>
      <c r="U782" s="8"/>
      <c r="V782" s="8"/>
      <c r="W782" s="8"/>
      <c r="X782" s="8"/>
      <c r="Y782" s="8"/>
    </row>
    <row r="783" spans="3:25" ht="15.75" customHeight="1">
      <c r="C783" s="8"/>
      <c r="P783" s="8"/>
      <c r="Q783" s="8"/>
      <c r="R783" s="8"/>
      <c r="S783" s="8"/>
      <c r="T783" s="8"/>
      <c r="U783" s="8"/>
      <c r="V783" s="8"/>
      <c r="W783" s="8"/>
      <c r="X783" s="8"/>
      <c r="Y783" s="8"/>
    </row>
    <row r="784" spans="3:25" ht="15.75" customHeight="1">
      <c r="C784" s="8"/>
      <c r="P784" s="8"/>
      <c r="Q784" s="8"/>
      <c r="R784" s="8"/>
      <c r="S784" s="8"/>
      <c r="T784" s="8"/>
      <c r="U784" s="8"/>
      <c r="V784" s="8"/>
      <c r="W784" s="8"/>
      <c r="X784" s="8"/>
      <c r="Y784" s="8"/>
    </row>
    <row r="785" spans="3:25" ht="15.75" customHeight="1">
      <c r="C785" s="8"/>
      <c r="P785" s="8"/>
      <c r="Q785" s="8"/>
      <c r="R785" s="8"/>
      <c r="S785" s="8"/>
      <c r="T785" s="8"/>
      <c r="U785" s="8"/>
      <c r="V785" s="8"/>
      <c r="W785" s="8"/>
      <c r="X785" s="8"/>
      <c r="Y785" s="8"/>
    </row>
    <row r="786" spans="3:25" ht="15.75" customHeight="1">
      <c r="C786" s="8"/>
      <c r="P786" s="8"/>
      <c r="Q786" s="8"/>
      <c r="R786" s="8"/>
      <c r="S786" s="8"/>
      <c r="T786" s="8"/>
      <c r="U786" s="8"/>
      <c r="V786" s="8"/>
      <c r="W786" s="8"/>
      <c r="X786" s="8"/>
      <c r="Y786" s="8"/>
    </row>
    <row r="787" spans="3:25" ht="15.75" customHeight="1">
      <c r="C787" s="8"/>
      <c r="P787" s="8"/>
      <c r="Q787" s="8"/>
      <c r="R787" s="8"/>
      <c r="S787" s="8"/>
      <c r="T787" s="8"/>
      <c r="U787" s="8"/>
      <c r="V787" s="8"/>
      <c r="W787" s="8"/>
      <c r="X787" s="8"/>
      <c r="Y787" s="8"/>
    </row>
    <row r="788" spans="3:25" ht="15.75" customHeight="1">
      <c r="C788" s="8"/>
      <c r="P788" s="8"/>
      <c r="Q788" s="8"/>
      <c r="R788" s="8"/>
      <c r="S788" s="8"/>
      <c r="T788" s="8"/>
      <c r="U788" s="8"/>
      <c r="V788" s="8"/>
      <c r="W788" s="8"/>
      <c r="X788" s="8"/>
      <c r="Y788" s="8"/>
    </row>
    <row r="789" spans="3:25" ht="15.75" customHeight="1">
      <c r="C789" s="8"/>
      <c r="P789" s="8"/>
      <c r="Q789" s="8"/>
      <c r="R789" s="8"/>
      <c r="S789" s="8"/>
      <c r="T789" s="8"/>
      <c r="U789" s="8"/>
      <c r="V789" s="8"/>
      <c r="W789" s="8"/>
      <c r="X789" s="8"/>
      <c r="Y789" s="8"/>
    </row>
    <row r="790" spans="3:25" ht="15.75" customHeight="1">
      <c r="C790" s="8"/>
      <c r="P790" s="8"/>
      <c r="Q790" s="8"/>
      <c r="R790" s="8"/>
      <c r="S790" s="8"/>
      <c r="T790" s="8"/>
      <c r="U790" s="8"/>
      <c r="V790" s="8"/>
      <c r="W790" s="8"/>
      <c r="X790" s="8"/>
      <c r="Y790" s="8"/>
    </row>
    <row r="791" spans="3:25" ht="15.75" customHeight="1">
      <c r="C791" s="8"/>
      <c r="P791" s="8"/>
      <c r="Q791" s="8"/>
      <c r="R791" s="8"/>
      <c r="S791" s="8"/>
      <c r="T791" s="8"/>
      <c r="U791" s="8"/>
      <c r="V791" s="8"/>
      <c r="W791" s="8"/>
      <c r="X791" s="8"/>
      <c r="Y791" s="8"/>
    </row>
    <row r="792" spans="3:25" ht="15.75" customHeight="1">
      <c r="C792" s="8"/>
      <c r="P792" s="8"/>
      <c r="Q792" s="8"/>
      <c r="R792" s="8"/>
      <c r="S792" s="8"/>
      <c r="T792" s="8"/>
      <c r="U792" s="8"/>
      <c r="V792" s="8"/>
      <c r="W792" s="8"/>
      <c r="X792" s="8"/>
      <c r="Y792" s="8"/>
    </row>
    <row r="793" spans="3:25" ht="15.75" customHeight="1">
      <c r="C793" s="8"/>
      <c r="P793" s="8"/>
      <c r="Q793" s="8"/>
      <c r="R793" s="8"/>
      <c r="S793" s="8"/>
      <c r="T793" s="8"/>
      <c r="U793" s="8"/>
      <c r="V793" s="8"/>
      <c r="W793" s="8"/>
      <c r="X793" s="8"/>
      <c r="Y793" s="8"/>
    </row>
    <row r="794" spans="3:25" ht="15.75" customHeight="1">
      <c r="C794" s="8"/>
      <c r="P794" s="8"/>
      <c r="Q794" s="8"/>
      <c r="R794" s="8"/>
      <c r="S794" s="8"/>
      <c r="T794" s="8"/>
      <c r="U794" s="8"/>
      <c r="V794" s="8"/>
      <c r="W794" s="8"/>
      <c r="X794" s="8"/>
      <c r="Y794" s="8"/>
    </row>
    <row r="795" spans="3:25" ht="15.75" customHeight="1">
      <c r="C795" s="8"/>
      <c r="P795" s="8"/>
      <c r="Q795" s="8"/>
      <c r="R795" s="8"/>
      <c r="S795" s="8"/>
      <c r="T795" s="8"/>
      <c r="U795" s="8"/>
      <c r="V795" s="8"/>
      <c r="W795" s="8"/>
      <c r="X795" s="8"/>
      <c r="Y795" s="8"/>
    </row>
    <row r="796" spans="3:25" ht="15.75" customHeight="1">
      <c r="C796" s="8"/>
      <c r="P796" s="8"/>
      <c r="Q796" s="8"/>
      <c r="R796" s="8"/>
      <c r="S796" s="8"/>
      <c r="T796" s="8"/>
      <c r="U796" s="8"/>
      <c r="V796" s="8"/>
      <c r="W796" s="8"/>
      <c r="X796" s="8"/>
      <c r="Y796" s="8"/>
    </row>
    <row r="797" spans="3:25" ht="15.75" customHeight="1">
      <c r="C797" s="8"/>
      <c r="P797" s="8"/>
      <c r="Q797" s="8"/>
      <c r="R797" s="8"/>
      <c r="S797" s="8"/>
      <c r="T797" s="8"/>
      <c r="U797" s="8"/>
      <c r="V797" s="8"/>
      <c r="W797" s="8"/>
      <c r="X797" s="8"/>
      <c r="Y797" s="8"/>
    </row>
    <row r="798" spans="3:25" ht="15.75" customHeight="1">
      <c r="C798" s="8"/>
      <c r="P798" s="8"/>
      <c r="Q798" s="8"/>
      <c r="R798" s="8"/>
      <c r="S798" s="8"/>
      <c r="T798" s="8"/>
      <c r="U798" s="8"/>
      <c r="V798" s="8"/>
      <c r="W798" s="8"/>
      <c r="X798" s="8"/>
      <c r="Y798" s="8"/>
    </row>
    <row r="799" spans="3:25" ht="15.75" customHeight="1">
      <c r="C799" s="8"/>
      <c r="P799" s="8"/>
      <c r="Q799" s="8"/>
      <c r="R799" s="8"/>
      <c r="S799" s="8"/>
      <c r="T799" s="8"/>
      <c r="U799" s="8"/>
      <c r="V799" s="8"/>
      <c r="W799" s="8"/>
      <c r="X799" s="8"/>
      <c r="Y799" s="8"/>
    </row>
    <row r="800" spans="3:25" ht="15.75" customHeight="1">
      <c r="C800" s="8"/>
      <c r="P800" s="8"/>
      <c r="Q800" s="8"/>
      <c r="R800" s="8"/>
      <c r="S800" s="8"/>
      <c r="T800" s="8"/>
      <c r="U800" s="8"/>
      <c r="V800" s="8"/>
      <c r="W800" s="8"/>
      <c r="X800" s="8"/>
      <c r="Y800" s="8"/>
    </row>
    <row r="801" spans="3:25" ht="15.75" customHeight="1">
      <c r="C801" s="8"/>
      <c r="P801" s="8"/>
      <c r="Q801" s="8"/>
      <c r="R801" s="8"/>
      <c r="S801" s="8"/>
      <c r="T801" s="8"/>
      <c r="U801" s="8"/>
      <c r="V801" s="8"/>
      <c r="W801" s="8"/>
      <c r="X801" s="8"/>
      <c r="Y801" s="8"/>
    </row>
    <row r="802" spans="3:25" ht="15.75" customHeight="1">
      <c r="C802" s="8"/>
      <c r="P802" s="8"/>
      <c r="Q802" s="8"/>
      <c r="R802" s="8"/>
      <c r="S802" s="8"/>
      <c r="T802" s="8"/>
      <c r="U802" s="8"/>
      <c r="V802" s="8"/>
      <c r="W802" s="8"/>
      <c r="X802" s="8"/>
      <c r="Y802" s="8"/>
    </row>
    <row r="803" spans="3:25" ht="15.75" customHeight="1">
      <c r="C803" s="8"/>
      <c r="P803" s="8"/>
      <c r="Q803" s="8"/>
      <c r="R803" s="8"/>
      <c r="S803" s="8"/>
      <c r="T803" s="8"/>
      <c r="U803" s="8"/>
      <c r="V803" s="8"/>
      <c r="W803" s="8"/>
      <c r="X803" s="8"/>
      <c r="Y803" s="8"/>
    </row>
    <row r="804" spans="3:25" ht="15.75" customHeight="1">
      <c r="C804" s="8"/>
      <c r="P804" s="8"/>
      <c r="Q804" s="8"/>
      <c r="R804" s="8"/>
      <c r="S804" s="8"/>
      <c r="T804" s="8"/>
      <c r="U804" s="8"/>
      <c r="V804" s="8"/>
      <c r="W804" s="8"/>
      <c r="X804" s="8"/>
      <c r="Y804" s="8"/>
    </row>
    <row r="805" spans="3:25" ht="15.75" customHeight="1">
      <c r="C805" s="8"/>
      <c r="P805" s="8"/>
      <c r="Q805" s="8"/>
      <c r="R805" s="8"/>
      <c r="S805" s="8"/>
      <c r="T805" s="8"/>
      <c r="U805" s="8"/>
      <c r="V805" s="8"/>
      <c r="W805" s="8"/>
      <c r="X805" s="8"/>
      <c r="Y805" s="8"/>
    </row>
    <row r="806" spans="3:25" ht="15.75" customHeight="1">
      <c r="C806" s="8"/>
      <c r="P806" s="8"/>
      <c r="Q806" s="8"/>
      <c r="R806" s="8"/>
      <c r="S806" s="8"/>
      <c r="T806" s="8"/>
      <c r="U806" s="8"/>
      <c r="V806" s="8"/>
      <c r="W806" s="8"/>
      <c r="X806" s="8"/>
      <c r="Y806" s="8"/>
    </row>
    <row r="807" spans="3:25" ht="15.75" customHeight="1">
      <c r="C807" s="8"/>
      <c r="P807" s="8"/>
      <c r="Q807" s="8"/>
      <c r="R807" s="8"/>
      <c r="S807" s="8"/>
      <c r="T807" s="8"/>
      <c r="U807" s="8"/>
      <c r="V807" s="8"/>
      <c r="W807" s="8"/>
      <c r="X807" s="8"/>
      <c r="Y807" s="8"/>
    </row>
    <row r="808" spans="3:25" ht="15.75" customHeight="1">
      <c r="C808" s="8"/>
      <c r="P808" s="8"/>
      <c r="Q808" s="8"/>
      <c r="R808" s="8"/>
      <c r="S808" s="8"/>
      <c r="T808" s="8"/>
      <c r="U808" s="8"/>
      <c r="V808" s="8"/>
      <c r="W808" s="8"/>
      <c r="X808" s="8"/>
      <c r="Y808" s="8"/>
    </row>
    <row r="809" spans="3:25" ht="15.75" customHeight="1">
      <c r="C809" s="8"/>
      <c r="P809" s="8"/>
      <c r="Q809" s="8"/>
      <c r="R809" s="8"/>
      <c r="S809" s="8"/>
      <c r="T809" s="8"/>
      <c r="U809" s="8"/>
      <c r="V809" s="8"/>
      <c r="W809" s="8"/>
      <c r="X809" s="8"/>
      <c r="Y809" s="8"/>
    </row>
    <row r="810" spans="3:25" ht="15.75" customHeight="1">
      <c r="C810" s="8"/>
      <c r="P810" s="8"/>
      <c r="Q810" s="8"/>
      <c r="R810" s="8"/>
      <c r="S810" s="8"/>
      <c r="T810" s="8"/>
      <c r="U810" s="8"/>
      <c r="V810" s="8"/>
      <c r="W810" s="8"/>
      <c r="X810" s="8"/>
      <c r="Y810" s="8"/>
    </row>
    <row r="811" spans="3:25" ht="15.75" customHeight="1">
      <c r="C811" s="8"/>
      <c r="P811" s="8"/>
      <c r="Q811" s="8"/>
      <c r="R811" s="8"/>
      <c r="S811" s="8"/>
      <c r="T811" s="8"/>
      <c r="U811" s="8"/>
      <c r="V811" s="8"/>
      <c r="W811" s="8"/>
      <c r="X811" s="8"/>
      <c r="Y811" s="8"/>
    </row>
    <row r="812" spans="3:25" ht="15.75" customHeight="1">
      <c r="C812" s="8"/>
      <c r="P812" s="8"/>
      <c r="Q812" s="8"/>
      <c r="R812" s="8"/>
      <c r="S812" s="8"/>
      <c r="T812" s="8"/>
      <c r="U812" s="8"/>
      <c r="V812" s="8"/>
      <c r="W812" s="8"/>
      <c r="X812" s="8"/>
      <c r="Y812" s="8"/>
    </row>
    <row r="813" spans="3:25" ht="15.75" customHeight="1">
      <c r="C813" s="8"/>
      <c r="P813" s="8"/>
      <c r="Q813" s="8"/>
      <c r="R813" s="8"/>
      <c r="S813" s="8"/>
      <c r="T813" s="8"/>
      <c r="U813" s="8"/>
      <c r="V813" s="8"/>
      <c r="W813" s="8"/>
      <c r="X813" s="8"/>
      <c r="Y813" s="8"/>
    </row>
    <row r="814" spans="3:25" ht="15.75" customHeight="1">
      <c r="C814" s="8"/>
      <c r="P814" s="8"/>
      <c r="Q814" s="8"/>
      <c r="R814" s="8"/>
      <c r="S814" s="8"/>
      <c r="T814" s="8"/>
      <c r="U814" s="8"/>
      <c r="V814" s="8"/>
      <c r="W814" s="8"/>
      <c r="X814" s="8"/>
      <c r="Y814" s="8"/>
    </row>
    <row r="815" spans="3:25" ht="15.75" customHeight="1">
      <c r="C815" s="8"/>
      <c r="P815" s="8"/>
      <c r="Q815" s="8"/>
      <c r="R815" s="8"/>
      <c r="S815" s="8"/>
      <c r="T815" s="8"/>
      <c r="U815" s="8"/>
      <c r="V815" s="8"/>
      <c r="W815" s="8"/>
      <c r="X815" s="8"/>
      <c r="Y815" s="8"/>
    </row>
    <row r="816" spans="3:25" ht="15.75" customHeight="1">
      <c r="C816" s="8"/>
      <c r="P816" s="8"/>
      <c r="Q816" s="8"/>
      <c r="R816" s="8"/>
      <c r="S816" s="8"/>
      <c r="T816" s="8"/>
      <c r="U816" s="8"/>
      <c r="V816" s="8"/>
      <c r="W816" s="8"/>
      <c r="X816" s="8"/>
      <c r="Y816" s="8"/>
    </row>
    <row r="817" spans="3:25" ht="15.75" customHeight="1">
      <c r="C817" s="8"/>
      <c r="P817" s="8"/>
      <c r="Q817" s="8"/>
      <c r="R817" s="8"/>
      <c r="S817" s="8"/>
      <c r="T817" s="8"/>
      <c r="U817" s="8"/>
      <c r="V817" s="8"/>
      <c r="W817" s="8"/>
      <c r="X817" s="8"/>
      <c r="Y817" s="8"/>
    </row>
    <row r="818" spans="3:25" ht="15.75" customHeight="1">
      <c r="C818" s="8"/>
      <c r="P818" s="8"/>
      <c r="Q818" s="8"/>
      <c r="R818" s="8"/>
      <c r="S818" s="8"/>
      <c r="T818" s="8"/>
      <c r="U818" s="8"/>
      <c r="V818" s="8"/>
      <c r="W818" s="8"/>
      <c r="X818" s="8"/>
      <c r="Y818" s="8"/>
    </row>
    <row r="819" spans="3:25" ht="15.75" customHeight="1">
      <c r="C819" s="8"/>
      <c r="P819" s="8"/>
      <c r="Q819" s="8"/>
      <c r="R819" s="8"/>
      <c r="S819" s="8"/>
      <c r="T819" s="8"/>
      <c r="U819" s="8"/>
      <c r="V819" s="8"/>
      <c r="W819" s="8"/>
      <c r="X819" s="8"/>
      <c r="Y819" s="8"/>
    </row>
    <row r="820" spans="3:25" ht="15.75" customHeight="1">
      <c r="C820" s="8"/>
      <c r="P820" s="8"/>
      <c r="Q820" s="8"/>
      <c r="R820" s="8"/>
      <c r="S820" s="8"/>
      <c r="T820" s="8"/>
      <c r="U820" s="8"/>
      <c r="V820" s="8"/>
      <c r="W820" s="8"/>
      <c r="X820" s="8"/>
      <c r="Y820" s="8"/>
    </row>
    <row r="821" spans="3:25" ht="15.75" customHeight="1">
      <c r="C821" s="8"/>
      <c r="P821" s="8"/>
      <c r="Q821" s="8"/>
      <c r="R821" s="8"/>
      <c r="S821" s="8"/>
      <c r="T821" s="8"/>
      <c r="U821" s="8"/>
      <c r="V821" s="8"/>
      <c r="W821" s="8"/>
      <c r="X821" s="8"/>
      <c r="Y821" s="8"/>
    </row>
    <row r="822" spans="3:25" ht="15.75" customHeight="1">
      <c r="C822" s="8"/>
      <c r="P822" s="8"/>
      <c r="Q822" s="8"/>
      <c r="R822" s="8"/>
      <c r="S822" s="8"/>
      <c r="T822" s="8"/>
      <c r="U822" s="8"/>
      <c r="V822" s="8"/>
      <c r="W822" s="8"/>
      <c r="X822" s="8"/>
      <c r="Y822" s="8"/>
    </row>
    <row r="823" spans="3:25" ht="15.75" customHeight="1">
      <c r="C823" s="8"/>
      <c r="P823" s="8"/>
      <c r="Q823" s="8"/>
      <c r="R823" s="8"/>
      <c r="S823" s="8"/>
      <c r="T823" s="8"/>
      <c r="U823" s="8"/>
      <c r="V823" s="8"/>
      <c r="W823" s="8"/>
      <c r="X823" s="8"/>
      <c r="Y823" s="8"/>
    </row>
    <row r="824" spans="3:25" ht="15.75" customHeight="1">
      <c r="C824" s="8"/>
      <c r="P824" s="8"/>
      <c r="Q824" s="8"/>
      <c r="R824" s="8"/>
      <c r="S824" s="8"/>
      <c r="T824" s="8"/>
      <c r="U824" s="8"/>
      <c r="V824" s="8"/>
      <c r="W824" s="8"/>
      <c r="X824" s="8"/>
      <c r="Y824" s="8"/>
    </row>
    <row r="825" spans="3:25" ht="15.75" customHeight="1">
      <c r="C825" s="8"/>
      <c r="P825" s="8"/>
      <c r="Q825" s="8"/>
      <c r="R825" s="8"/>
      <c r="S825" s="8"/>
      <c r="T825" s="8"/>
      <c r="U825" s="8"/>
      <c r="V825" s="8"/>
      <c r="W825" s="8"/>
      <c r="X825" s="8"/>
      <c r="Y825" s="8"/>
    </row>
    <row r="826" spans="3:25" ht="15.75" customHeight="1">
      <c r="C826" s="8"/>
      <c r="P826" s="8"/>
      <c r="Q826" s="8"/>
      <c r="R826" s="8"/>
      <c r="S826" s="8"/>
      <c r="T826" s="8"/>
      <c r="U826" s="8"/>
      <c r="V826" s="8"/>
      <c r="W826" s="8"/>
      <c r="X826" s="8"/>
      <c r="Y826" s="8"/>
    </row>
    <row r="827" spans="3:25" ht="15.75" customHeight="1">
      <c r="C827" s="8"/>
      <c r="P827" s="8"/>
      <c r="Q827" s="8"/>
      <c r="R827" s="8"/>
      <c r="S827" s="8"/>
      <c r="T827" s="8"/>
      <c r="U827" s="8"/>
      <c r="V827" s="8"/>
      <c r="W827" s="8"/>
      <c r="X827" s="8"/>
      <c r="Y827" s="8"/>
    </row>
    <row r="828" spans="3:25" ht="15.75" customHeight="1">
      <c r="C828" s="8"/>
      <c r="P828" s="8"/>
      <c r="Q828" s="8"/>
      <c r="R828" s="8"/>
      <c r="S828" s="8"/>
      <c r="T828" s="8"/>
      <c r="U828" s="8"/>
      <c r="V828" s="8"/>
      <c r="W828" s="8"/>
      <c r="X828" s="8"/>
      <c r="Y828" s="8"/>
    </row>
    <row r="829" spans="3:25" ht="15.75" customHeight="1">
      <c r="C829" s="8"/>
      <c r="P829" s="8"/>
      <c r="Q829" s="8"/>
      <c r="R829" s="8"/>
      <c r="S829" s="8"/>
      <c r="T829" s="8"/>
      <c r="U829" s="8"/>
      <c r="V829" s="8"/>
      <c r="W829" s="8"/>
      <c r="X829" s="8"/>
      <c r="Y829" s="8"/>
    </row>
    <row r="830" spans="3:25" ht="15.75" customHeight="1">
      <c r="C830" s="8"/>
      <c r="P830" s="8"/>
      <c r="Q830" s="8"/>
      <c r="R830" s="8"/>
      <c r="S830" s="8"/>
      <c r="T830" s="8"/>
      <c r="U830" s="8"/>
      <c r="V830" s="8"/>
      <c r="W830" s="8"/>
      <c r="X830" s="8"/>
      <c r="Y830" s="8"/>
    </row>
    <row r="831" spans="3:25" ht="15.75" customHeight="1">
      <c r="C831" s="8"/>
      <c r="P831" s="8"/>
      <c r="Q831" s="8"/>
      <c r="R831" s="8"/>
      <c r="S831" s="8"/>
      <c r="T831" s="8"/>
      <c r="U831" s="8"/>
      <c r="V831" s="8"/>
      <c r="W831" s="8"/>
      <c r="X831" s="8"/>
      <c r="Y831" s="8"/>
    </row>
    <row r="832" spans="3:25" ht="15.75" customHeight="1">
      <c r="C832" s="8"/>
      <c r="P832" s="8"/>
      <c r="Q832" s="8"/>
      <c r="R832" s="8"/>
      <c r="S832" s="8"/>
      <c r="T832" s="8"/>
      <c r="U832" s="8"/>
      <c r="V832" s="8"/>
      <c r="W832" s="8"/>
      <c r="X832" s="8"/>
      <c r="Y832" s="8"/>
    </row>
    <row r="833" spans="3:25" ht="15.75" customHeight="1">
      <c r="C833" s="8"/>
      <c r="P833" s="8"/>
      <c r="Q833" s="8"/>
      <c r="R833" s="8"/>
      <c r="S833" s="8"/>
      <c r="T833" s="8"/>
      <c r="U833" s="8"/>
      <c r="V833" s="8"/>
      <c r="W833" s="8"/>
      <c r="X833" s="8"/>
      <c r="Y833" s="8"/>
    </row>
    <row r="834" spans="3:25" ht="15.75" customHeight="1">
      <c r="C834" s="8"/>
      <c r="P834" s="8"/>
      <c r="Q834" s="8"/>
      <c r="R834" s="8"/>
      <c r="S834" s="8"/>
      <c r="T834" s="8"/>
      <c r="U834" s="8"/>
      <c r="V834" s="8"/>
      <c r="W834" s="8"/>
      <c r="X834" s="8"/>
      <c r="Y834" s="8"/>
    </row>
    <row r="835" spans="3:25" ht="15.75" customHeight="1">
      <c r="C835" s="8"/>
      <c r="P835" s="8"/>
      <c r="Q835" s="8"/>
      <c r="R835" s="8"/>
      <c r="S835" s="8"/>
      <c r="T835" s="8"/>
      <c r="U835" s="8"/>
      <c r="V835" s="8"/>
      <c r="W835" s="8"/>
      <c r="X835" s="8"/>
      <c r="Y835" s="8"/>
    </row>
    <row r="836" spans="3:25" ht="15.75" customHeight="1">
      <c r="C836" s="8"/>
      <c r="P836" s="8"/>
      <c r="Q836" s="8"/>
      <c r="R836" s="8"/>
      <c r="S836" s="8"/>
      <c r="T836" s="8"/>
      <c r="U836" s="8"/>
      <c r="V836" s="8"/>
      <c r="W836" s="8"/>
      <c r="X836" s="8"/>
      <c r="Y836" s="8"/>
    </row>
    <row r="837" spans="3:25" ht="15.75" customHeight="1">
      <c r="C837" s="8"/>
      <c r="P837" s="8"/>
      <c r="Q837" s="8"/>
      <c r="R837" s="8"/>
      <c r="S837" s="8"/>
      <c r="T837" s="8"/>
      <c r="U837" s="8"/>
      <c r="V837" s="8"/>
      <c r="W837" s="8"/>
      <c r="X837" s="8"/>
      <c r="Y837" s="8"/>
    </row>
    <row r="838" spans="3:25" ht="15.75" customHeight="1">
      <c r="C838" s="8"/>
      <c r="P838" s="8"/>
      <c r="Q838" s="8"/>
      <c r="R838" s="8"/>
      <c r="S838" s="8"/>
      <c r="T838" s="8"/>
      <c r="U838" s="8"/>
      <c r="V838" s="8"/>
      <c r="W838" s="8"/>
      <c r="X838" s="8"/>
      <c r="Y838" s="8"/>
    </row>
    <row r="839" spans="3:25" ht="15.75" customHeight="1">
      <c r="C839" s="8"/>
      <c r="P839" s="8"/>
      <c r="Q839" s="8"/>
      <c r="R839" s="8"/>
      <c r="S839" s="8"/>
      <c r="T839" s="8"/>
      <c r="U839" s="8"/>
      <c r="V839" s="8"/>
      <c r="W839" s="8"/>
      <c r="X839" s="8"/>
      <c r="Y839" s="8"/>
    </row>
    <row r="840" spans="3:25" ht="15.75" customHeight="1">
      <c r="C840" s="8"/>
      <c r="P840" s="8"/>
      <c r="Q840" s="8"/>
      <c r="R840" s="8"/>
      <c r="S840" s="8"/>
      <c r="T840" s="8"/>
      <c r="U840" s="8"/>
      <c r="V840" s="8"/>
      <c r="W840" s="8"/>
      <c r="X840" s="8"/>
      <c r="Y840" s="8"/>
    </row>
    <row r="841" spans="3:25" ht="15.75" customHeight="1">
      <c r="C841" s="8"/>
      <c r="P841" s="8"/>
      <c r="Q841" s="8"/>
      <c r="R841" s="8"/>
      <c r="S841" s="8"/>
      <c r="T841" s="8"/>
      <c r="U841" s="8"/>
      <c r="V841" s="8"/>
      <c r="W841" s="8"/>
      <c r="X841" s="8"/>
      <c r="Y841" s="8"/>
    </row>
    <row r="842" spans="3:25" ht="15.75" customHeight="1">
      <c r="C842" s="8"/>
      <c r="P842" s="8"/>
      <c r="Q842" s="8"/>
      <c r="R842" s="8"/>
      <c r="S842" s="8"/>
      <c r="T842" s="8"/>
      <c r="U842" s="8"/>
      <c r="V842" s="8"/>
      <c r="W842" s="8"/>
      <c r="X842" s="8"/>
      <c r="Y842" s="8"/>
    </row>
    <row r="843" spans="3:25" ht="15.75" customHeight="1">
      <c r="C843" s="8"/>
      <c r="P843" s="8"/>
      <c r="Q843" s="8"/>
      <c r="R843" s="8"/>
      <c r="S843" s="8"/>
      <c r="T843" s="8"/>
      <c r="U843" s="8"/>
      <c r="V843" s="8"/>
      <c r="W843" s="8"/>
      <c r="X843" s="8"/>
      <c r="Y843" s="8"/>
    </row>
    <row r="844" spans="3:25" ht="15.75" customHeight="1">
      <c r="C844" s="8"/>
      <c r="P844" s="8"/>
      <c r="Q844" s="8"/>
      <c r="R844" s="8"/>
      <c r="S844" s="8"/>
      <c r="T844" s="8"/>
      <c r="U844" s="8"/>
      <c r="V844" s="8"/>
      <c r="W844" s="8"/>
      <c r="X844" s="8"/>
      <c r="Y844" s="8"/>
    </row>
    <row r="845" spans="3:25" ht="15.75" customHeight="1">
      <c r="C845" s="8"/>
      <c r="P845" s="8"/>
      <c r="Q845" s="8"/>
      <c r="R845" s="8"/>
      <c r="S845" s="8"/>
      <c r="T845" s="8"/>
      <c r="U845" s="8"/>
      <c r="V845" s="8"/>
      <c r="W845" s="8"/>
      <c r="X845" s="8"/>
      <c r="Y845" s="8"/>
    </row>
    <row r="846" spans="3:25" ht="15.75" customHeight="1">
      <c r="C846" s="8"/>
      <c r="P846" s="8"/>
      <c r="Q846" s="8"/>
      <c r="R846" s="8"/>
      <c r="S846" s="8"/>
      <c r="T846" s="8"/>
      <c r="U846" s="8"/>
      <c r="V846" s="8"/>
      <c r="W846" s="8"/>
      <c r="X846" s="8"/>
      <c r="Y846" s="8"/>
    </row>
    <row r="847" spans="3:25" ht="15.75" customHeight="1">
      <c r="C847" s="8"/>
      <c r="P847" s="8"/>
      <c r="Q847" s="8"/>
      <c r="R847" s="8"/>
      <c r="S847" s="8"/>
      <c r="T847" s="8"/>
      <c r="U847" s="8"/>
      <c r="V847" s="8"/>
      <c r="W847" s="8"/>
      <c r="X847" s="8"/>
      <c r="Y847" s="8"/>
    </row>
    <row r="848" spans="3:25" ht="15.75" customHeight="1">
      <c r="C848" s="8"/>
      <c r="P848" s="8"/>
      <c r="Q848" s="8"/>
      <c r="R848" s="8"/>
      <c r="S848" s="8"/>
      <c r="T848" s="8"/>
      <c r="U848" s="8"/>
      <c r="V848" s="8"/>
      <c r="W848" s="8"/>
      <c r="X848" s="8"/>
      <c r="Y848" s="8"/>
    </row>
    <row r="849" spans="3:25" ht="15.75" customHeight="1">
      <c r="C849" s="8"/>
      <c r="P849" s="8"/>
      <c r="Q849" s="8"/>
      <c r="R849" s="8"/>
      <c r="S849" s="8"/>
      <c r="T849" s="8"/>
      <c r="U849" s="8"/>
      <c r="V849" s="8"/>
      <c r="W849" s="8"/>
      <c r="X849" s="8"/>
      <c r="Y849" s="8"/>
    </row>
    <row r="850" spans="3:25" ht="15.75" customHeight="1">
      <c r="C850" s="8"/>
      <c r="P850" s="8"/>
      <c r="Q850" s="8"/>
      <c r="R850" s="8"/>
      <c r="S850" s="8"/>
      <c r="T850" s="8"/>
      <c r="U850" s="8"/>
      <c r="V850" s="8"/>
      <c r="W850" s="8"/>
      <c r="X850" s="8"/>
      <c r="Y850" s="8"/>
    </row>
    <row r="851" spans="3:25" ht="15.75" customHeight="1">
      <c r="C851" s="8"/>
      <c r="P851" s="8"/>
      <c r="Q851" s="8"/>
      <c r="R851" s="8"/>
      <c r="S851" s="8"/>
      <c r="T851" s="8"/>
      <c r="U851" s="8"/>
      <c r="V851" s="8"/>
      <c r="W851" s="8"/>
      <c r="X851" s="8"/>
      <c r="Y851" s="8"/>
    </row>
    <row r="852" spans="3:25" ht="15.75" customHeight="1">
      <c r="C852" s="8"/>
      <c r="P852" s="8"/>
      <c r="Q852" s="8"/>
      <c r="R852" s="8"/>
      <c r="S852" s="8"/>
      <c r="T852" s="8"/>
      <c r="U852" s="8"/>
      <c r="V852" s="8"/>
      <c r="W852" s="8"/>
      <c r="X852" s="8"/>
      <c r="Y852" s="8"/>
    </row>
    <row r="853" spans="3:25" ht="15.75" customHeight="1">
      <c r="C853" s="8"/>
      <c r="P853" s="8"/>
      <c r="Q853" s="8"/>
      <c r="R853" s="8"/>
      <c r="S853" s="8"/>
      <c r="T853" s="8"/>
      <c r="U853" s="8"/>
      <c r="V853" s="8"/>
      <c r="W853" s="8"/>
      <c r="X853" s="8"/>
      <c r="Y853" s="8"/>
    </row>
    <row r="854" spans="3:25" ht="15.75" customHeight="1">
      <c r="C854" s="8"/>
      <c r="P854" s="8"/>
      <c r="Q854" s="8"/>
      <c r="R854" s="8"/>
      <c r="S854" s="8"/>
      <c r="T854" s="8"/>
      <c r="U854" s="8"/>
      <c r="V854" s="8"/>
      <c r="W854" s="8"/>
      <c r="X854" s="8"/>
      <c r="Y854" s="8"/>
    </row>
    <row r="855" spans="3:25" ht="15.75" customHeight="1">
      <c r="C855" s="8"/>
      <c r="P855" s="8"/>
      <c r="Q855" s="8"/>
      <c r="R855" s="8"/>
      <c r="S855" s="8"/>
      <c r="T855" s="8"/>
      <c r="U855" s="8"/>
      <c r="V855" s="8"/>
      <c r="W855" s="8"/>
      <c r="X855" s="8"/>
      <c r="Y855" s="8"/>
    </row>
    <row r="856" spans="3:25" ht="15.75" customHeight="1">
      <c r="C856" s="8"/>
      <c r="P856" s="8"/>
      <c r="Q856" s="8"/>
      <c r="R856" s="8"/>
      <c r="S856" s="8"/>
      <c r="T856" s="8"/>
      <c r="U856" s="8"/>
      <c r="V856" s="8"/>
      <c r="W856" s="8"/>
      <c r="X856" s="8"/>
      <c r="Y856" s="8"/>
    </row>
    <row r="857" spans="3:25" ht="15.75" customHeight="1">
      <c r="C857" s="8"/>
      <c r="P857" s="8"/>
      <c r="Q857" s="8"/>
      <c r="R857" s="8"/>
      <c r="S857" s="8"/>
      <c r="T857" s="8"/>
      <c r="U857" s="8"/>
      <c r="V857" s="8"/>
      <c r="W857" s="8"/>
      <c r="X857" s="8"/>
      <c r="Y857" s="8"/>
    </row>
    <row r="858" spans="3:25" ht="15.75" customHeight="1">
      <c r="C858" s="8"/>
      <c r="P858" s="8"/>
      <c r="Q858" s="8"/>
      <c r="R858" s="8"/>
      <c r="S858" s="8"/>
      <c r="T858" s="8"/>
      <c r="U858" s="8"/>
      <c r="V858" s="8"/>
      <c r="W858" s="8"/>
      <c r="X858" s="8"/>
      <c r="Y858" s="8"/>
    </row>
    <row r="859" spans="3:25" ht="15.75" customHeight="1">
      <c r="C859" s="8"/>
      <c r="P859" s="8"/>
      <c r="Q859" s="8"/>
      <c r="R859" s="8"/>
      <c r="S859" s="8"/>
      <c r="T859" s="8"/>
      <c r="U859" s="8"/>
      <c r="V859" s="8"/>
      <c r="W859" s="8"/>
      <c r="X859" s="8"/>
      <c r="Y859" s="8"/>
    </row>
    <row r="860" spans="3:25" ht="15.75" customHeight="1">
      <c r="C860" s="8"/>
      <c r="P860" s="8"/>
      <c r="Q860" s="8"/>
      <c r="R860" s="8"/>
      <c r="S860" s="8"/>
      <c r="T860" s="8"/>
      <c r="U860" s="8"/>
      <c r="V860" s="8"/>
      <c r="W860" s="8"/>
      <c r="X860" s="8"/>
      <c r="Y860" s="8"/>
    </row>
    <row r="861" spans="3:25" ht="15.75" customHeight="1">
      <c r="C861" s="8"/>
      <c r="P861" s="8"/>
      <c r="Q861" s="8"/>
      <c r="R861" s="8"/>
      <c r="S861" s="8"/>
      <c r="T861" s="8"/>
      <c r="U861" s="8"/>
      <c r="V861" s="8"/>
      <c r="W861" s="8"/>
      <c r="X861" s="8"/>
      <c r="Y861" s="8"/>
    </row>
    <row r="862" spans="3:25" ht="15.75" customHeight="1">
      <c r="C862" s="8"/>
      <c r="P862" s="8"/>
      <c r="Q862" s="8"/>
      <c r="R862" s="8"/>
      <c r="S862" s="8"/>
      <c r="T862" s="8"/>
      <c r="U862" s="8"/>
      <c r="V862" s="8"/>
      <c r="W862" s="8"/>
      <c r="X862" s="8"/>
      <c r="Y862" s="8"/>
    </row>
    <row r="863" spans="3:25" ht="15.75" customHeight="1">
      <c r="C863" s="8"/>
      <c r="P863" s="8"/>
      <c r="Q863" s="8"/>
      <c r="R863" s="8"/>
      <c r="S863" s="8"/>
      <c r="T863" s="8"/>
      <c r="U863" s="8"/>
      <c r="V863" s="8"/>
      <c r="W863" s="8"/>
      <c r="X863" s="8"/>
      <c r="Y863" s="8"/>
    </row>
    <row r="864" spans="3:25" ht="15.75" customHeight="1">
      <c r="C864" s="8"/>
      <c r="P864" s="8"/>
      <c r="Q864" s="8"/>
      <c r="R864" s="8"/>
      <c r="S864" s="8"/>
      <c r="T864" s="8"/>
      <c r="U864" s="8"/>
      <c r="V864" s="8"/>
      <c r="W864" s="8"/>
      <c r="X864" s="8"/>
      <c r="Y864" s="8"/>
    </row>
    <row r="865" spans="3:25" ht="15.75" customHeight="1">
      <c r="C865" s="8"/>
      <c r="P865" s="8"/>
      <c r="Q865" s="8"/>
      <c r="R865" s="8"/>
      <c r="S865" s="8"/>
      <c r="T865" s="8"/>
      <c r="U865" s="8"/>
      <c r="V865" s="8"/>
      <c r="W865" s="8"/>
      <c r="X865" s="8"/>
      <c r="Y865" s="8"/>
    </row>
    <row r="866" spans="3:25" ht="15.75" customHeight="1">
      <c r="C866" s="8"/>
      <c r="P866" s="8"/>
      <c r="Q866" s="8"/>
      <c r="R866" s="8"/>
      <c r="S866" s="8"/>
      <c r="T866" s="8"/>
      <c r="U866" s="8"/>
      <c r="V866" s="8"/>
      <c r="W866" s="8"/>
      <c r="X866" s="8"/>
      <c r="Y866" s="8"/>
    </row>
    <row r="867" spans="3:25" ht="15.75" customHeight="1">
      <c r="C867" s="8"/>
      <c r="P867" s="8"/>
      <c r="Q867" s="8"/>
      <c r="R867" s="8"/>
      <c r="S867" s="8"/>
      <c r="T867" s="8"/>
      <c r="U867" s="8"/>
      <c r="V867" s="8"/>
      <c r="W867" s="8"/>
      <c r="X867" s="8"/>
      <c r="Y867" s="8"/>
    </row>
    <row r="868" spans="3:25" ht="15.75" customHeight="1">
      <c r="C868" s="8"/>
      <c r="P868" s="8"/>
      <c r="Q868" s="8"/>
      <c r="R868" s="8"/>
      <c r="S868" s="8"/>
      <c r="T868" s="8"/>
      <c r="U868" s="8"/>
      <c r="V868" s="8"/>
      <c r="W868" s="8"/>
      <c r="X868" s="8"/>
      <c r="Y868" s="8"/>
    </row>
    <row r="869" spans="3:25" ht="15.75" customHeight="1">
      <c r="C869" s="8"/>
      <c r="P869" s="8"/>
      <c r="Q869" s="8"/>
      <c r="R869" s="8"/>
      <c r="S869" s="8"/>
      <c r="T869" s="8"/>
      <c r="U869" s="8"/>
      <c r="V869" s="8"/>
      <c r="W869" s="8"/>
      <c r="X869" s="8"/>
      <c r="Y869" s="8"/>
    </row>
    <row r="870" spans="3:25" ht="15.75" customHeight="1">
      <c r="C870" s="8"/>
      <c r="P870" s="8"/>
      <c r="Q870" s="8"/>
      <c r="R870" s="8"/>
      <c r="S870" s="8"/>
      <c r="T870" s="8"/>
      <c r="U870" s="8"/>
      <c r="V870" s="8"/>
      <c r="W870" s="8"/>
      <c r="X870" s="8"/>
      <c r="Y870" s="8"/>
    </row>
    <row r="871" spans="3:25" ht="15.75" customHeight="1">
      <c r="C871" s="8"/>
      <c r="P871" s="8"/>
      <c r="Q871" s="8"/>
      <c r="R871" s="8"/>
      <c r="S871" s="8"/>
      <c r="T871" s="8"/>
      <c r="U871" s="8"/>
      <c r="V871" s="8"/>
      <c r="W871" s="8"/>
      <c r="X871" s="8"/>
      <c r="Y871" s="8"/>
    </row>
    <row r="872" spans="3:25" ht="15.75" customHeight="1">
      <c r="C872" s="8"/>
      <c r="P872" s="8"/>
      <c r="Q872" s="8"/>
      <c r="R872" s="8"/>
      <c r="S872" s="8"/>
      <c r="T872" s="8"/>
      <c r="U872" s="8"/>
      <c r="V872" s="8"/>
      <c r="W872" s="8"/>
      <c r="X872" s="8"/>
      <c r="Y872" s="8"/>
    </row>
    <row r="873" spans="3:25" ht="15.75" customHeight="1">
      <c r="C873" s="8"/>
      <c r="P873" s="8"/>
      <c r="Q873" s="8"/>
      <c r="R873" s="8"/>
      <c r="S873" s="8"/>
      <c r="T873" s="8"/>
      <c r="U873" s="8"/>
      <c r="V873" s="8"/>
      <c r="W873" s="8"/>
      <c r="X873" s="8"/>
      <c r="Y873" s="8"/>
    </row>
    <row r="874" spans="3:25" ht="15.75" customHeight="1">
      <c r="C874" s="8"/>
      <c r="P874" s="8"/>
      <c r="Q874" s="8"/>
      <c r="R874" s="8"/>
      <c r="S874" s="8"/>
      <c r="T874" s="8"/>
      <c r="U874" s="8"/>
      <c r="V874" s="8"/>
      <c r="W874" s="8"/>
      <c r="X874" s="8"/>
      <c r="Y874" s="8"/>
    </row>
    <row r="875" spans="3:25" ht="15.75" customHeight="1">
      <c r="C875" s="8"/>
      <c r="P875" s="8"/>
      <c r="Q875" s="8"/>
      <c r="R875" s="8"/>
      <c r="S875" s="8"/>
      <c r="T875" s="8"/>
      <c r="U875" s="8"/>
      <c r="V875" s="8"/>
      <c r="W875" s="8"/>
      <c r="X875" s="8"/>
      <c r="Y875" s="8"/>
    </row>
    <row r="876" spans="3:25" ht="15.75" customHeight="1">
      <c r="C876" s="8"/>
      <c r="P876" s="8"/>
      <c r="Q876" s="8"/>
      <c r="R876" s="8"/>
      <c r="S876" s="8"/>
      <c r="T876" s="8"/>
      <c r="U876" s="8"/>
      <c r="V876" s="8"/>
      <c r="W876" s="8"/>
      <c r="X876" s="8"/>
      <c r="Y876" s="8"/>
    </row>
    <row r="877" spans="3:25" ht="15.75" customHeight="1">
      <c r="C877" s="8"/>
      <c r="P877" s="8"/>
      <c r="Q877" s="8"/>
      <c r="R877" s="8"/>
      <c r="S877" s="8"/>
      <c r="T877" s="8"/>
      <c r="U877" s="8"/>
      <c r="V877" s="8"/>
      <c r="W877" s="8"/>
      <c r="X877" s="8"/>
      <c r="Y877" s="8"/>
    </row>
    <row r="878" spans="3:25" ht="15.75" customHeight="1">
      <c r="C878" s="8"/>
      <c r="P878" s="8"/>
      <c r="Q878" s="8"/>
      <c r="R878" s="8"/>
      <c r="S878" s="8"/>
      <c r="T878" s="8"/>
      <c r="U878" s="8"/>
      <c r="V878" s="8"/>
      <c r="W878" s="8"/>
      <c r="X878" s="8"/>
      <c r="Y878" s="8"/>
    </row>
    <row r="879" spans="3:25" ht="15.75" customHeight="1">
      <c r="C879" s="8"/>
      <c r="P879" s="8"/>
      <c r="Q879" s="8"/>
      <c r="R879" s="8"/>
      <c r="S879" s="8"/>
      <c r="T879" s="8"/>
      <c r="U879" s="8"/>
      <c r="V879" s="8"/>
      <c r="W879" s="8"/>
      <c r="X879" s="8"/>
      <c r="Y879" s="8"/>
    </row>
    <row r="880" spans="3:25" ht="15.75" customHeight="1">
      <c r="C880" s="8"/>
      <c r="P880" s="8"/>
      <c r="Q880" s="8"/>
      <c r="R880" s="8"/>
      <c r="S880" s="8"/>
      <c r="T880" s="8"/>
      <c r="U880" s="8"/>
      <c r="V880" s="8"/>
      <c r="W880" s="8"/>
      <c r="X880" s="8"/>
      <c r="Y880" s="8"/>
    </row>
    <row r="881" spans="3:25" ht="15.75" customHeight="1">
      <c r="C881" s="8"/>
      <c r="P881" s="8"/>
      <c r="Q881" s="8"/>
      <c r="R881" s="8"/>
      <c r="S881" s="8"/>
      <c r="T881" s="8"/>
      <c r="U881" s="8"/>
      <c r="V881" s="8"/>
      <c r="W881" s="8"/>
      <c r="X881" s="8"/>
      <c r="Y881" s="8"/>
    </row>
    <row r="882" spans="3:25" ht="15.75" customHeight="1">
      <c r="C882" s="8"/>
      <c r="P882" s="8"/>
      <c r="Q882" s="8"/>
      <c r="R882" s="8"/>
      <c r="S882" s="8"/>
      <c r="T882" s="8"/>
      <c r="U882" s="8"/>
      <c r="V882" s="8"/>
      <c r="W882" s="8"/>
      <c r="X882" s="8"/>
      <c r="Y882" s="8"/>
    </row>
    <row r="883" spans="3:25" ht="15.75" customHeight="1">
      <c r="C883" s="8"/>
      <c r="P883" s="8"/>
      <c r="Q883" s="8"/>
      <c r="R883" s="8"/>
      <c r="S883" s="8"/>
      <c r="T883" s="8"/>
      <c r="U883" s="8"/>
      <c r="V883" s="8"/>
      <c r="W883" s="8"/>
      <c r="X883" s="8"/>
      <c r="Y883" s="8"/>
    </row>
    <row r="884" spans="3:25" ht="15.75" customHeight="1">
      <c r="C884" s="8"/>
      <c r="P884" s="8"/>
      <c r="Q884" s="8"/>
      <c r="R884" s="8"/>
      <c r="S884" s="8"/>
      <c r="T884" s="8"/>
      <c r="U884" s="8"/>
      <c r="V884" s="8"/>
      <c r="W884" s="8"/>
      <c r="X884" s="8"/>
      <c r="Y884" s="8"/>
    </row>
    <row r="885" spans="3:25" ht="15.75" customHeight="1">
      <c r="C885" s="8"/>
      <c r="P885" s="8"/>
      <c r="Q885" s="8"/>
      <c r="R885" s="8"/>
      <c r="S885" s="8"/>
      <c r="T885" s="8"/>
      <c r="U885" s="8"/>
      <c r="V885" s="8"/>
      <c r="W885" s="8"/>
      <c r="X885" s="8"/>
      <c r="Y885" s="8"/>
    </row>
    <row r="886" spans="3:25" ht="15.75" customHeight="1">
      <c r="C886" s="8"/>
      <c r="P886" s="8"/>
      <c r="Q886" s="8"/>
      <c r="R886" s="8"/>
      <c r="S886" s="8"/>
      <c r="T886" s="8"/>
      <c r="U886" s="8"/>
      <c r="V886" s="8"/>
      <c r="W886" s="8"/>
      <c r="X886" s="8"/>
      <c r="Y886" s="8"/>
    </row>
    <row r="887" spans="3:25" ht="15.75" customHeight="1">
      <c r="C887" s="8"/>
      <c r="P887" s="8"/>
      <c r="Q887" s="8"/>
      <c r="R887" s="8"/>
      <c r="S887" s="8"/>
      <c r="T887" s="8"/>
      <c r="U887" s="8"/>
      <c r="V887" s="8"/>
      <c r="W887" s="8"/>
      <c r="X887" s="8"/>
      <c r="Y887" s="8"/>
    </row>
    <row r="888" spans="3:25" ht="15.75" customHeight="1">
      <c r="C888" s="8"/>
      <c r="P888" s="8"/>
      <c r="Q888" s="8"/>
      <c r="R888" s="8"/>
      <c r="S888" s="8"/>
      <c r="T888" s="8"/>
      <c r="U888" s="8"/>
      <c r="V888" s="8"/>
      <c r="W888" s="8"/>
      <c r="X888" s="8"/>
      <c r="Y888" s="8"/>
    </row>
    <row r="889" spans="3:25" ht="15.75" customHeight="1">
      <c r="C889" s="8"/>
      <c r="P889" s="8"/>
      <c r="Q889" s="8"/>
      <c r="R889" s="8"/>
      <c r="S889" s="8"/>
      <c r="T889" s="8"/>
      <c r="U889" s="8"/>
      <c r="V889" s="8"/>
      <c r="W889" s="8"/>
      <c r="X889" s="8"/>
      <c r="Y889" s="8"/>
    </row>
    <row r="890" spans="3:25" ht="15.75" customHeight="1">
      <c r="C890" s="8"/>
      <c r="P890" s="8"/>
      <c r="Q890" s="8"/>
      <c r="R890" s="8"/>
      <c r="S890" s="8"/>
      <c r="T890" s="8"/>
      <c r="U890" s="8"/>
      <c r="V890" s="8"/>
      <c r="W890" s="8"/>
      <c r="X890" s="8"/>
      <c r="Y890" s="8"/>
    </row>
    <row r="891" spans="3:25" ht="15.75" customHeight="1">
      <c r="C891" s="8"/>
      <c r="P891" s="8"/>
      <c r="Q891" s="8"/>
      <c r="R891" s="8"/>
      <c r="S891" s="8"/>
      <c r="T891" s="8"/>
      <c r="U891" s="8"/>
      <c r="V891" s="8"/>
      <c r="W891" s="8"/>
      <c r="X891" s="8"/>
      <c r="Y891" s="8"/>
    </row>
    <row r="892" spans="3:25" ht="15.75" customHeight="1">
      <c r="C892" s="8"/>
      <c r="P892" s="8"/>
      <c r="Q892" s="8"/>
      <c r="R892" s="8"/>
      <c r="S892" s="8"/>
      <c r="T892" s="8"/>
      <c r="U892" s="8"/>
      <c r="V892" s="8"/>
      <c r="W892" s="8"/>
      <c r="X892" s="8"/>
      <c r="Y892" s="8"/>
    </row>
    <row r="893" spans="3:25" ht="15.75" customHeight="1">
      <c r="C893" s="8"/>
      <c r="P893" s="8"/>
      <c r="Q893" s="8"/>
      <c r="R893" s="8"/>
      <c r="S893" s="8"/>
      <c r="T893" s="8"/>
      <c r="U893" s="8"/>
      <c r="V893" s="8"/>
      <c r="W893" s="8"/>
      <c r="X893" s="8"/>
      <c r="Y893" s="8"/>
    </row>
    <row r="894" spans="3:25" ht="15.75" customHeight="1">
      <c r="C894" s="8"/>
      <c r="P894" s="8"/>
      <c r="Q894" s="8"/>
      <c r="R894" s="8"/>
      <c r="S894" s="8"/>
      <c r="T894" s="8"/>
      <c r="U894" s="8"/>
      <c r="V894" s="8"/>
      <c r="W894" s="8"/>
      <c r="X894" s="8"/>
      <c r="Y894" s="8"/>
    </row>
    <row r="895" spans="3:25" ht="15.75" customHeight="1">
      <c r="C895" s="8"/>
      <c r="P895" s="8"/>
      <c r="Q895" s="8"/>
      <c r="R895" s="8"/>
      <c r="S895" s="8"/>
      <c r="T895" s="8"/>
      <c r="U895" s="8"/>
      <c r="V895" s="8"/>
      <c r="W895" s="8"/>
      <c r="X895" s="8"/>
      <c r="Y895" s="8"/>
    </row>
    <row r="896" spans="3:25" ht="15.75" customHeight="1">
      <c r="C896" s="8"/>
      <c r="P896" s="8"/>
      <c r="Q896" s="8"/>
      <c r="R896" s="8"/>
      <c r="S896" s="8"/>
      <c r="T896" s="8"/>
      <c r="U896" s="8"/>
      <c r="V896" s="8"/>
      <c r="W896" s="8"/>
      <c r="X896" s="8"/>
      <c r="Y896" s="8"/>
    </row>
    <row r="897" spans="3:25" ht="15.75" customHeight="1">
      <c r="C897" s="8"/>
      <c r="P897" s="8"/>
      <c r="Q897" s="8"/>
      <c r="R897" s="8"/>
      <c r="S897" s="8"/>
      <c r="T897" s="8"/>
      <c r="U897" s="8"/>
      <c r="V897" s="8"/>
      <c r="W897" s="8"/>
      <c r="X897" s="8"/>
      <c r="Y897" s="8"/>
    </row>
    <row r="898" spans="3:25" ht="15.75" customHeight="1">
      <c r="C898" s="8"/>
      <c r="P898" s="8"/>
      <c r="Q898" s="8"/>
      <c r="R898" s="8"/>
      <c r="S898" s="8"/>
      <c r="T898" s="8"/>
      <c r="U898" s="8"/>
      <c r="V898" s="8"/>
      <c r="W898" s="8"/>
      <c r="X898" s="8"/>
      <c r="Y898" s="8"/>
    </row>
    <row r="899" spans="3:25" ht="15.75" customHeight="1">
      <c r="C899" s="8"/>
      <c r="P899" s="8"/>
      <c r="Q899" s="8"/>
      <c r="R899" s="8"/>
      <c r="S899" s="8"/>
      <c r="T899" s="8"/>
      <c r="U899" s="8"/>
      <c r="V899" s="8"/>
      <c r="W899" s="8"/>
      <c r="X899" s="8"/>
      <c r="Y899" s="8"/>
    </row>
    <row r="900" spans="3:25" ht="15.75" customHeight="1">
      <c r="C900" s="8"/>
      <c r="P900" s="8"/>
      <c r="Q900" s="8"/>
      <c r="R900" s="8"/>
      <c r="S900" s="8"/>
      <c r="T900" s="8"/>
      <c r="U900" s="8"/>
      <c r="V900" s="8"/>
      <c r="W900" s="8"/>
      <c r="X900" s="8"/>
      <c r="Y900" s="8"/>
    </row>
    <row r="901" spans="3:25" ht="15.75" customHeight="1">
      <c r="C901" s="8"/>
      <c r="P901" s="8"/>
      <c r="Q901" s="8"/>
      <c r="R901" s="8"/>
      <c r="S901" s="8"/>
      <c r="T901" s="8"/>
      <c r="U901" s="8"/>
      <c r="V901" s="8"/>
      <c r="W901" s="8"/>
      <c r="X901" s="8"/>
      <c r="Y901" s="8"/>
    </row>
    <row r="902" spans="3:25" ht="15.75" customHeight="1">
      <c r="C902" s="8"/>
      <c r="P902" s="8"/>
      <c r="Q902" s="8"/>
      <c r="R902" s="8"/>
      <c r="S902" s="8"/>
      <c r="T902" s="8"/>
      <c r="U902" s="8"/>
      <c r="V902" s="8"/>
      <c r="W902" s="8"/>
      <c r="X902" s="8"/>
      <c r="Y902" s="8"/>
    </row>
    <row r="903" spans="3:25" ht="15.75" customHeight="1">
      <c r="C903" s="8"/>
      <c r="P903" s="8"/>
      <c r="Q903" s="8"/>
      <c r="R903" s="8"/>
      <c r="S903" s="8"/>
      <c r="T903" s="8"/>
      <c r="U903" s="8"/>
      <c r="V903" s="8"/>
      <c r="W903" s="8"/>
      <c r="X903" s="8"/>
      <c r="Y903" s="8"/>
    </row>
    <row r="904" spans="3:25" ht="15.75" customHeight="1">
      <c r="C904" s="8"/>
      <c r="P904" s="8"/>
      <c r="Q904" s="8"/>
      <c r="R904" s="8"/>
      <c r="S904" s="8"/>
      <c r="T904" s="8"/>
      <c r="U904" s="8"/>
      <c r="V904" s="8"/>
      <c r="W904" s="8"/>
      <c r="X904" s="8"/>
      <c r="Y904" s="8"/>
    </row>
    <row r="905" spans="3:25" ht="15.75" customHeight="1">
      <c r="C905" s="8"/>
      <c r="P905" s="8"/>
      <c r="Q905" s="8"/>
      <c r="R905" s="8"/>
      <c r="S905" s="8"/>
      <c r="T905" s="8"/>
      <c r="U905" s="8"/>
      <c r="V905" s="8"/>
      <c r="W905" s="8"/>
      <c r="X905" s="8"/>
      <c r="Y905" s="8"/>
    </row>
    <row r="906" spans="3:25" ht="15.75" customHeight="1">
      <c r="C906" s="8"/>
      <c r="P906" s="8"/>
      <c r="Q906" s="8"/>
      <c r="R906" s="8"/>
      <c r="S906" s="8"/>
      <c r="T906" s="8"/>
      <c r="U906" s="8"/>
      <c r="V906" s="8"/>
      <c r="W906" s="8"/>
      <c r="X906" s="8"/>
      <c r="Y906" s="8"/>
    </row>
    <row r="907" spans="3:25" ht="15.75" customHeight="1">
      <c r="C907" s="8"/>
      <c r="P907" s="8"/>
      <c r="Q907" s="8"/>
      <c r="R907" s="8"/>
      <c r="S907" s="8"/>
      <c r="T907" s="8"/>
      <c r="U907" s="8"/>
      <c r="V907" s="8"/>
      <c r="W907" s="8"/>
      <c r="X907" s="8"/>
      <c r="Y907" s="8"/>
    </row>
    <row r="908" spans="3:25" ht="15.75" customHeight="1">
      <c r="C908" s="8"/>
      <c r="P908" s="8"/>
      <c r="Q908" s="8"/>
      <c r="R908" s="8"/>
      <c r="S908" s="8"/>
      <c r="T908" s="8"/>
      <c r="U908" s="8"/>
      <c r="V908" s="8"/>
      <c r="W908" s="8"/>
      <c r="X908" s="8"/>
      <c r="Y908" s="8"/>
    </row>
    <row r="909" spans="3:25" ht="15.75" customHeight="1">
      <c r="C909" s="8"/>
      <c r="P909" s="8"/>
      <c r="Q909" s="8"/>
      <c r="R909" s="8"/>
      <c r="S909" s="8"/>
      <c r="T909" s="8"/>
      <c r="U909" s="8"/>
      <c r="V909" s="8"/>
      <c r="W909" s="8"/>
      <c r="X909" s="8"/>
      <c r="Y909" s="8"/>
    </row>
    <row r="910" spans="3:25" ht="15.75" customHeight="1">
      <c r="C910" s="8"/>
      <c r="P910" s="8"/>
      <c r="Q910" s="8"/>
      <c r="R910" s="8"/>
      <c r="S910" s="8"/>
      <c r="T910" s="8"/>
      <c r="U910" s="8"/>
      <c r="V910" s="8"/>
      <c r="W910" s="8"/>
      <c r="X910" s="8"/>
      <c r="Y910" s="8"/>
    </row>
    <row r="911" spans="3:25" ht="15.75" customHeight="1">
      <c r="C911" s="8"/>
      <c r="P911" s="8"/>
      <c r="Q911" s="8"/>
      <c r="R911" s="8"/>
      <c r="S911" s="8"/>
      <c r="T911" s="8"/>
      <c r="U911" s="8"/>
      <c r="V911" s="8"/>
      <c r="W911" s="8"/>
      <c r="X911" s="8"/>
      <c r="Y911" s="8"/>
    </row>
    <row r="912" spans="3:25" ht="15.75" customHeight="1">
      <c r="C912" s="8"/>
      <c r="P912" s="8"/>
      <c r="Q912" s="8"/>
      <c r="R912" s="8"/>
      <c r="S912" s="8"/>
      <c r="T912" s="8"/>
      <c r="U912" s="8"/>
      <c r="V912" s="8"/>
      <c r="W912" s="8"/>
      <c r="X912" s="8"/>
      <c r="Y912" s="8"/>
    </row>
    <row r="913" spans="3:25" ht="15.75" customHeight="1">
      <c r="C913" s="8"/>
      <c r="P913" s="8"/>
      <c r="Q913" s="8"/>
      <c r="R913" s="8"/>
      <c r="S913" s="8"/>
      <c r="T913" s="8"/>
      <c r="U913" s="8"/>
      <c r="V913" s="8"/>
      <c r="W913" s="8"/>
      <c r="X913" s="8"/>
      <c r="Y913" s="8"/>
    </row>
    <row r="914" spans="3:25" ht="15.75" customHeight="1">
      <c r="C914" s="8"/>
      <c r="P914" s="8"/>
      <c r="Q914" s="8"/>
      <c r="R914" s="8"/>
      <c r="S914" s="8"/>
      <c r="T914" s="8"/>
      <c r="U914" s="8"/>
      <c r="V914" s="8"/>
      <c r="W914" s="8"/>
      <c r="X914" s="8"/>
      <c r="Y914" s="8"/>
    </row>
    <row r="915" spans="3:25" ht="15.75" customHeight="1">
      <c r="C915" s="8"/>
      <c r="P915" s="8"/>
      <c r="Q915" s="8"/>
      <c r="R915" s="8"/>
      <c r="S915" s="8"/>
      <c r="T915" s="8"/>
      <c r="U915" s="8"/>
      <c r="V915" s="8"/>
      <c r="W915" s="8"/>
      <c r="X915" s="8"/>
      <c r="Y915" s="8"/>
    </row>
    <row r="916" spans="3:25" ht="15.75" customHeight="1">
      <c r="C916" s="8"/>
      <c r="P916" s="8"/>
      <c r="Q916" s="8"/>
      <c r="R916" s="8"/>
      <c r="S916" s="8"/>
      <c r="T916" s="8"/>
      <c r="U916" s="8"/>
      <c r="V916" s="8"/>
      <c r="W916" s="8"/>
      <c r="X916" s="8"/>
      <c r="Y916" s="8"/>
    </row>
    <row r="917" spans="3:25" ht="15.75" customHeight="1">
      <c r="C917" s="8"/>
      <c r="P917" s="8"/>
      <c r="Q917" s="8"/>
      <c r="R917" s="8"/>
      <c r="S917" s="8"/>
      <c r="T917" s="8"/>
      <c r="U917" s="8"/>
      <c r="V917" s="8"/>
      <c r="W917" s="8"/>
      <c r="X917" s="8"/>
      <c r="Y917" s="8"/>
    </row>
    <row r="918" spans="3:25" ht="15.75" customHeight="1">
      <c r="C918" s="8"/>
      <c r="P918" s="8"/>
      <c r="Q918" s="8"/>
      <c r="R918" s="8"/>
      <c r="S918" s="8"/>
      <c r="T918" s="8"/>
      <c r="U918" s="8"/>
      <c r="V918" s="8"/>
      <c r="W918" s="8"/>
      <c r="X918" s="8"/>
      <c r="Y918" s="8"/>
    </row>
    <row r="919" spans="3:25" ht="15.75" customHeight="1">
      <c r="C919" s="8"/>
      <c r="P919" s="8"/>
      <c r="Q919" s="8"/>
      <c r="R919" s="8"/>
      <c r="S919" s="8"/>
      <c r="T919" s="8"/>
      <c r="U919" s="8"/>
      <c r="V919" s="8"/>
      <c r="W919" s="8"/>
      <c r="X919" s="8"/>
      <c r="Y919" s="8"/>
    </row>
    <row r="920" spans="3:25" ht="15.75" customHeight="1">
      <c r="C920" s="8"/>
      <c r="P920" s="8"/>
      <c r="Q920" s="8"/>
      <c r="R920" s="8"/>
      <c r="S920" s="8"/>
      <c r="T920" s="8"/>
      <c r="U920" s="8"/>
      <c r="V920" s="8"/>
      <c r="W920" s="8"/>
      <c r="X920" s="8"/>
      <c r="Y920" s="8"/>
    </row>
    <row r="921" spans="3:25" ht="15.75" customHeight="1">
      <c r="C921" s="8"/>
      <c r="P921" s="8"/>
      <c r="Q921" s="8"/>
      <c r="R921" s="8"/>
      <c r="S921" s="8"/>
      <c r="T921" s="8"/>
      <c r="U921" s="8"/>
      <c r="V921" s="8"/>
      <c r="W921" s="8"/>
      <c r="X921" s="8"/>
      <c r="Y921" s="8"/>
    </row>
    <row r="922" spans="3:25" ht="15.75" customHeight="1">
      <c r="C922" s="8"/>
      <c r="P922" s="8"/>
      <c r="Q922" s="8"/>
      <c r="R922" s="8"/>
      <c r="S922" s="8"/>
      <c r="T922" s="8"/>
      <c r="U922" s="8"/>
      <c r="V922" s="8"/>
      <c r="W922" s="8"/>
      <c r="X922" s="8"/>
      <c r="Y922" s="8"/>
    </row>
    <row r="923" spans="3:25" ht="15.75" customHeight="1">
      <c r="C923" s="8"/>
      <c r="P923" s="8"/>
      <c r="Q923" s="8"/>
      <c r="R923" s="8"/>
      <c r="S923" s="8"/>
      <c r="T923" s="8"/>
      <c r="U923" s="8"/>
      <c r="V923" s="8"/>
      <c r="W923" s="8"/>
      <c r="X923" s="8"/>
      <c r="Y923" s="8"/>
    </row>
    <row r="924" spans="3:25" ht="15.75" customHeight="1">
      <c r="C924" s="8"/>
      <c r="P924" s="8"/>
      <c r="Q924" s="8"/>
      <c r="R924" s="8"/>
      <c r="S924" s="8"/>
      <c r="T924" s="8"/>
      <c r="U924" s="8"/>
      <c r="V924" s="8"/>
      <c r="W924" s="8"/>
      <c r="X924" s="8"/>
      <c r="Y924" s="8"/>
    </row>
    <row r="925" spans="3:25" ht="15.75" customHeight="1">
      <c r="C925" s="8"/>
      <c r="P925" s="8"/>
      <c r="Q925" s="8"/>
      <c r="R925" s="8"/>
      <c r="S925" s="8"/>
      <c r="T925" s="8"/>
      <c r="U925" s="8"/>
      <c r="V925" s="8"/>
      <c r="W925" s="8"/>
      <c r="X925" s="8"/>
      <c r="Y925" s="8"/>
    </row>
    <row r="926" spans="3:25" ht="15.75" customHeight="1">
      <c r="C926" s="8"/>
      <c r="P926" s="8"/>
      <c r="Q926" s="8"/>
      <c r="R926" s="8"/>
      <c r="S926" s="8"/>
      <c r="T926" s="8"/>
      <c r="U926" s="8"/>
      <c r="V926" s="8"/>
      <c r="W926" s="8"/>
      <c r="X926" s="8"/>
      <c r="Y926" s="8"/>
    </row>
    <row r="927" spans="3:25" ht="15.75" customHeight="1">
      <c r="C927" s="8"/>
      <c r="P927" s="8"/>
      <c r="Q927" s="8"/>
      <c r="R927" s="8"/>
      <c r="S927" s="8"/>
      <c r="T927" s="8"/>
      <c r="U927" s="8"/>
      <c r="V927" s="8"/>
      <c r="W927" s="8"/>
      <c r="X927" s="8"/>
      <c r="Y927" s="8"/>
    </row>
    <row r="928" spans="3:25" ht="15.75" customHeight="1">
      <c r="C928" s="8"/>
      <c r="P928" s="8"/>
      <c r="Q928" s="8"/>
      <c r="R928" s="8"/>
      <c r="S928" s="8"/>
      <c r="T928" s="8"/>
      <c r="U928" s="8"/>
      <c r="V928" s="8"/>
      <c r="W928" s="8"/>
      <c r="X928" s="8"/>
      <c r="Y928" s="8"/>
    </row>
    <row r="929" spans="3:25" ht="15.75" customHeight="1">
      <c r="C929" s="8"/>
      <c r="P929" s="8"/>
      <c r="Q929" s="8"/>
      <c r="R929" s="8"/>
      <c r="S929" s="8"/>
      <c r="T929" s="8"/>
      <c r="U929" s="8"/>
      <c r="V929" s="8"/>
      <c r="W929" s="8"/>
      <c r="X929" s="8"/>
      <c r="Y929" s="8"/>
    </row>
    <row r="930" spans="3:25" ht="15.75" customHeight="1">
      <c r="C930" s="8"/>
      <c r="P930" s="8"/>
      <c r="Q930" s="8"/>
      <c r="R930" s="8"/>
      <c r="S930" s="8"/>
      <c r="T930" s="8"/>
      <c r="U930" s="8"/>
      <c r="V930" s="8"/>
      <c r="W930" s="8"/>
      <c r="X930" s="8"/>
      <c r="Y930" s="8"/>
    </row>
    <row r="931" spans="3:25" ht="15.75" customHeight="1">
      <c r="C931" s="8"/>
      <c r="P931" s="8"/>
      <c r="Q931" s="8"/>
      <c r="R931" s="8"/>
      <c r="S931" s="8"/>
      <c r="T931" s="8"/>
      <c r="U931" s="8"/>
      <c r="V931" s="8"/>
      <c r="W931" s="8"/>
      <c r="X931" s="8"/>
      <c r="Y931" s="8"/>
    </row>
    <row r="932" spans="3:25" ht="15.75" customHeight="1">
      <c r="C932" s="8"/>
      <c r="P932" s="8"/>
      <c r="Q932" s="8"/>
      <c r="R932" s="8"/>
      <c r="S932" s="8"/>
      <c r="T932" s="8"/>
      <c r="U932" s="8"/>
      <c r="V932" s="8"/>
      <c r="W932" s="8"/>
      <c r="X932" s="8"/>
      <c r="Y932" s="8"/>
    </row>
    <row r="933" spans="3:25" ht="15.75" customHeight="1">
      <c r="C933" s="8"/>
      <c r="P933" s="8"/>
      <c r="Q933" s="8"/>
      <c r="R933" s="8"/>
      <c r="S933" s="8"/>
      <c r="T933" s="8"/>
      <c r="U933" s="8"/>
      <c r="V933" s="8"/>
      <c r="W933" s="8"/>
      <c r="X933" s="8"/>
      <c r="Y933" s="8"/>
    </row>
    <row r="934" spans="3:25" ht="15.75" customHeight="1">
      <c r="C934" s="8"/>
      <c r="P934" s="8"/>
      <c r="Q934" s="8"/>
      <c r="R934" s="8"/>
      <c r="S934" s="8"/>
      <c r="T934" s="8"/>
      <c r="U934" s="8"/>
      <c r="V934" s="8"/>
      <c r="W934" s="8"/>
      <c r="X934" s="8"/>
      <c r="Y934" s="8"/>
    </row>
    <row r="935" spans="3:25" ht="15.75" customHeight="1">
      <c r="C935" s="8"/>
      <c r="P935" s="8"/>
      <c r="Q935" s="8"/>
      <c r="R935" s="8"/>
      <c r="S935" s="8"/>
      <c r="T935" s="8"/>
      <c r="U935" s="8"/>
      <c r="V935" s="8"/>
      <c r="W935" s="8"/>
      <c r="X935" s="8"/>
      <c r="Y935" s="8"/>
    </row>
    <row r="936" spans="3:25" ht="15.75" customHeight="1">
      <c r="C936" s="8"/>
      <c r="P936" s="8"/>
      <c r="Q936" s="8"/>
      <c r="R936" s="8"/>
      <c r="S936" s="8"/>
      <c r="T936" s="8"/>
      <c r="U936" s="8"/>
      <c r="V936" s="8"/>
      <c r="W936" s="8"/>
      <c r="X936" s="8"/>
      <c r="Y936" s="8"/>
    </row>
    <row r="937" spans="3:25" ht="15.75" customHeight="1">
      <c r="C937" s="8"/>
      <c r="P937" s="8"/>
      <c r="Q937" s="8"/>
      <c r="R937" s="8"/>
      <c r="S937" s="8"/>
      <c r="T937" s="8"/>
      <c r="U937" s="8"/>
      <c r="V937" s="8"/>
      <c r="W937" s="8"/>
      <c r="X937" s="8"/>
      <c r="Y937" s="8"/>
    </row>
    <row r="938" spans="3:25" ht="15.75" customHeight="1">
      <c r="C938" s="8"/>
      <c r="P938" s="8"/>
      <c r="Q938" s="8"/>
      <c r="R938" s="8"/>
      <c r="S938" s="8"/>
      <c r="T938" s="8"/>
      <c r="U938" s="8"/>
      <c r="V938" s="8"/>
      <c r="W938" s="8"/>
      <c r="X938" s="8"/>
      <c r="Y938" s="8"/>
    </row>
    <row r="939" spans="3:25" ht="15.75" customHeight="1">
      <c r="C939" s="8"/>
      <c r="P939" s="8"/>
      <c r="Q939" s="8"/>
      <c r="R939" s="8"/>
      <c r="S939" s="8"/>
      <c r="T939" s="8"/>
      <c r="U939" s="8"/>
      <c r="V939" s="8"/>
      <c r="W939" s="8"/>
      <c r="X939" s="8"/>
      <c r="Y939" s="8"/>
    </row>
    <row r="940" spans="3:25" ht="15.75" customHeight="1">
      <c r="C940" s="8"/>
      <c r="P940" s="8"/>
      <c r="Q940" s="8"/>
      <c r="R940" s="8"/>
      <c r="S940" s="8"/>
      <c r="T940" s="8"/>
      <c r="U940" s="8"/>
      <c r="V940" s="8"/>
      <c r="W940" s="8"/>
      <c r="X940" s="8"/>
      <c r="Y940" s="8"/>
    </row>
    <row r="941" spans="3:25" ht="15.75" customHeight="1">
      <c r="C941" s="8"/>
      <c r="P941" s="8"/>
      <c r="Q941" s="8"/>
      <c r="R941" s="8"/>
      <c r="S941" s="8"/>
      <c r="T941" s="8"/>
      <c r="U941" s="8"/>
      <c r="V941" s="8"/>
      <c r="W941" s="8"/>
      <c r="X941" s="8"/>
      <c r="Y941" s="8"/>
    </row>
    <row r="942" spans="3:25" ht="15.75" customHeight="1">
      <c r="C942" s="8"/>
      <c r="P942" s="8"/>
      <c r="Q942" s="8"/>
      <c r="R942" s="8"/>
      <c r="S942" s="8"/>
      <c r="T942" s="8"/>
      <c r="U942" s="8"/>
      <c r="V942" s="8"/>
      <c r="W942" s="8"/>
      <c r="X942" s="8"/>
      <c r="Y942" s="8"/>
    </row>
    <row r="943" spans="3:25" ht="15.75" customHeight="1">
      <c r="C943" s="8"/>
      <c r="P943" s="8"/>
      <c r="Q943" s="8"/>
      <c r="R943" s="8"/>
      <c r="S943" s="8"/>
      <c r="T943" s="8"/>
      <c r="U943" s="8"/>
      <c r="V943" s="8"/>
      <c r="W943" s="8"/>
      <c r="X943" s="8"/>
      <c r="Y943" s="8"/>
    </row>
    <row r="944" spans="3:25" ht="15.75" customHeight="1">
      <c r="C944" s="8"/>
      <c r="P944" s="8"/>
      <c r="Q944" s="8"/>
      <c r="R944" s="8"/>
      <c r="S944" s="8"/>
      <c r="T944" s="8"/>
      <c r="U944" s="8"/>
      <c r="V944" s="8"/>
      <c r="W944" s="8"/>
      <c r="X944" s="8"/>
      <c r="Y944" s="8"/>
    </row>
    <row r="945" spans="3:25" ht="15.75" customHeight="1">
      <c r="C945" s="8"/>
      <c r="P945" s="8"/>
      <c r="Q945" s="8"/>
      <c r="R945" s="8"/>
      <c r="S945" s="8"/>
      <c r="T945" s="8"/>
      <c r="U945" s="8"/>
      <c r="V945" s="8"/>
      <c r="W945" s="8"/>
      <c r="X945" s="8"/>
      <c r="Y945" s="8"/>
    </row>
    <row r="946" spans="3:25" ht="15.75" customHeight="1">
      <c r="C946" s="8"/>
      <c r="P946" s="8"/>
      <c r="Q946" s="8"/>
      <c r="R946" s="8"/>
      <c r="S946" s="8"/>
      <c r="T946" s="8"/>
      <c r="U946" s="8"/>
      <c r="V946" s="8"/>
      <c r="W946" s="8"/>
      <c r="X946" s="8"/>
      <c r="Y946" s="8"/>
    </row>
    <row r="947" spans="3:25" ht="15.75" customHeight="1">
      <c r="C947" s="8"/>
      <c r="P947" s="8"/>
      <c r="Q947" s="8"/>
      <c r="R947" s="8"/>
      <c r="S947" s="8"/>
      <c r="T947" s="8"/>
      <c r="U947" s="8"/>
      <c r="V947" s="8"/>
      <c r="W947" s="8"/>
      <c r="X947" s="8"/>
      <c r="Y947" s="8"/>
    </row>
    <row r="948" spans="3:25" ht="15.75" customHeight="1">
      <c r="C948" s="8"/>
      <c r="P948" s="8"/>
      <c r="Q948" s="8"/>
      <c r="R948" s="8"/>
      <c r="S948" s="8"/>
      <c r="T948" s="8"/>
      <c r="U948" s="8"/>
      <c r="V948" s="8"/>
      <c r="W948" s="8"/>
      <c r="X948" s="8"/>
      <c r="Y948" s="8"/>
    </row>
    <row r="949" spans="3:25" ht="15.75" customHeight="1">
      <c r="C949" s="8"/>
      <c r="P949" s="8"/>
      <c r="Q949" s="8"/>
      <c r="R949" s="8"/>
      <c r="S949" s="8"/>
      <c r="T949" s="8"/>
      <c r="U949" s="8"/>
      <c r="V949" s="8"/>
      <c r="W949" s="8"/>
      <c r="X949" s="8"/>
      <c r="Y949" s="8"/>
    </row>
    <row r="950" spans="3:25" ht="15.75" customHeight="1">
      <c r="C950" s="8"/>
      <c r="P950" s="8"/>
      <c r="Q950" s="8"/>
      <c r="R950" s="8"/>
      <c r="S950" s="8"/>
      <c r="T950" s="8"/>
      <c r="U950" s="8"/>
      <c r="V950" s="8"/>
      <c r="W950" s="8"/>
      <c r="X950" s="8"/>
      <c r="Y950" s="8"/>
    </row>
    <row r="951" spans="3:25" ht="15.75" customHeight="1">
      <c r="C951" s="8"/>
      <c r="P951" s="8"/>
      <c r="Q951" s="8"/>
      <c r="R951" s="8"/>
      <c r="S951" s="8"/>
      <c r="T951" s="8"/>
      <c r="U951" s="8"/>
      <c r="V951" s="8"/>
      <c r="W951" s="8"/>
      <c r="X951" s="8"/>
      <c r="Y951" s="8"/>
    </row>
    <row r="952" spans="3:25" ht="15.75" customHeight="1">
      <c r="C952" s="8"/>
      <c r="P952" s="8"/>
      <c r="Q952" s="8"/>
      <c r="R952" s="8"/>
      <c r="S952" s="8"/>
      <c r="T952" s="8"/>
      <c r="U952" s="8"/>
      <c r="V952" s="8"/>
      <c r="W952" s="8"/>
      <c r="X952" s="8"/>
      <c r="Y952" s="8"/>
    </row>
    <row r="953" spans="3:25" ht="15.75" customHeight="1">
      <c r="C953" s="8"/>
      <c r="P953" s="8"/>
      <c r="Q953" s="8"/>
      <c r="R953" s="8"/>
      <c r="S953" s="8"/>
      <c r="T953" s="8"/>
      <c r="U953" s="8"/>
      <c r="V953" s="8"/>
      <c r="W953" s="8"/>
      <c r="X953" s="8"/>
      <c r="Y953" s="8"/>
    </row>
    <row r="954" spans="3:25" ht="15.75" customHeight="1">
      <c r="C954" s="8"/>
      <c r="P954" s="8"/>
      <c r="Q954" s="8"/>
      <c r="R954" s="8"/>
      <c r="S954" s="8"/>
      <c r="T954" s="8"/>
      <c r="U954" s="8"/>
      <c r="V954" s="8"/>
      <c r="W954" s="8"/>
      <c r="X954" s="8"/>
      <c r="Y954" s="8"/>
    </row>
    <row r="955" spans="3:25" ht="15.75" customHeight="1">
      <c r="C955" s="8"/>
      <c r="P955" s="8"/>
      <c r="Q955" s="8"/>
      <c r="R955" s="8"/>
      <c r="S955" s="8"/>
      <c r="T955" s="8"/>
      <c r="U955" s="8"/>
      <c r="V955" s="8"/>
      <c r="W955" s="8"/>
      <c r="X955" s="8"/>
      <c r="Y955" s="8"/>
    </row>
    <row r="956" spans="3:25" ht="15.75" customHeight="1">
      <c r="C956" s="8"/>
      <c r="P956" s="8"/>
      <c r="Q956" s="8"/>
      <c r="R956" s="8"/>
      <c r="S956" s="8"/>
      <c r="T956" s="8"/>
      <c r="U956" s="8"/>
      <c r="V956" s="8"/>
      <c r="W956" s="8"/>
      <c r="X956" s="8"/>
      <c r="Y956" s="8"/>
    </row>
    <row r="957" spans="3:25" ht="15.75" customHeight="1">
      <c r="C957" s="8"/>
      <c r="P957" s="8"/>
      <c r="Q957" s="8"/>
      <c r="R957" s="8"/>
      <c r="S957" s="8"/>
      <c r="T957" s="8"/>
      <c r="U957" s="8"/>
      <c r="V957" s="8"/>
      <c r="W957" s="8"/>
      <c r="X957" s="8"/>
      <c r="Y957" s="8"/>
    </row>
    <row r="958" spans="3:25" ht="15.75" customHeight="1">
      <c r="C958" s="8"/>
      <c r="P958" s="8"/>
      <c r="Q958" s="8"/>
      <c r="R958" s="8"/>
      <c r="S958" s="8"/>
      <c r="T958" s="8"/>
      <c r="U958" s="8"/>
      <c r="V958" s="8"/>
      <c r="W958" s="8"/>
      <c r="X958" s="8"/>
      <c r="Y958" s="8"/>
    </row>
    <row r="959" spans="3:25" ht="15.75" customHeight="1">
      <c r="C959" s="8"/>
      <c r="P959" s="8"/>
      <c r="Q959" s="8"/>
      <c r="R959" s="8"/>
      <c r="S959" s="8"/>
      <c r="T959" s="8"/>
      <c r="U959" s="8"/>
      <c r="V959" s="8"/>
      <c r="W959" s="8"/>
      <c r="X959" s="8"/>
      <c r="Y959" s="8"/>
    </row>
    <row r="960" spans="3:25" ht="15.75" customHeight="1">
      <c r="C960" s="8"/>
      <c r="P960" s="8"/>
      <c r="Q960" s="8"/>
      <c r="R960" s="8"/>
      <c r="S960" s="8"/>
      <c r="T960" s="8"/>
      <c r="U960" s="8"/>
      <c r="V960" s="8"/>
      <c r="W960" s="8"/>
      <c r="X960" s="8"/>
      <c r="Y960" s="8"/>
    </row>
    <row r="961" spans="3:25" ht="15.75" customHeight="1">
      <c r="C961" s="8"/>
      <c r="P961" s="8"/>
      <c r="Q961" s="8"/>
      <c r="R961" s="8"/>
      <c r="S961" s="8"/>
      <c r="T961" s="8"/>
      <c r="U961" s="8"/>
      <c r="V961" s="8"/>
      <c r="W961" s="8"/>
      <c r="X961" s="8"/>
      <c r="Y961" s="8"/>
    </row>
    <row r="962" spans="3:25" ht="15.75" customHeight="1">
      <c r="C962" s="8"/>
      <c r="P962" s="8"/>
      <c r="Q962" s="8"/>
      <c r="R962" s="8"/>
      <c r="S962" s="8"/>
      <c r="T962" s="8"/>
      <c r="U962" s="8"/>
      <c r="V962" s="8"/>
      <c r="W962" s="8"/>
      <c r="X962" s="8"/>
      <c r="Y962" s="8"/>
    </row>
    <row r="963" spans="3:25" ht="15.75" customHeight="1">
      <c r="C963" s="8"/>
      <c r="P963" s="8"/>
      <c r="Q963" s="8"/>
      <c r="R963" s="8"/>
      <c r="S963" s="8"/>
      <c r="T963" s="8"/>
      <c r="U963" s="8"/>
      <c r="V963" s="8"/>
      <c r="W963" s="8"/>
      <c r="X963" s="8"/>
      <c r="Y963" s="8"/>
    </row>
    <row r="964" spans="3:25" ht="15.75" customHeight="1">
      <c r="C964" s="8"/>
      <c r="P964" s="8"/>
      <c r="Q964" s="8"/>
      <c r="R964" s="8"/>
      <c r="S964" s="8"/>
      <c r="T964" s="8"/>
      <c r="U964" s="8"/>
      <c r="V964" s="8"/>
      <c r="W964" s="8"/>
      <c r="X964" s="8"/>
      <c r="Y964" s="8"/>
    </row>
    <row r="965" spans="3:25" ht="15.75" customHeight="1">
      <c r="C965" s="8"/>
      <c r="P965" s="8"/>
      <c r="Q965" s="8"/>
      <c r="R965" s="8"/>
      <c r="S965" s="8"/>
      <c r="T965" s="8"/>
      <c r="U965" s="8"/>
      <c r="V965" s="8"/>
      <c r="W965" s="8"/>
      <c r="X965" s="8"/>
      <c r="Y965" s="8"/>
    </row>
    <row r="966" spans="3:25" ht="15.75" customHeight="1">
      <c r="C966" s="8"/>
      <c r="P966" s="8"/>
      <c r="Q966" s="8"/>
      <c r="R966" s="8"/>
      <c r="S966" s="8"/>
      <c r="T966" s="8"/>
      <c r="U966" s="8"/>
      <c r="V966" s="8"/>
      <c r="W966" s="8"/>
      <c r="X966" s="8"/>
      <c r="Y966" s="8"/>
    </row>
    <row r="967" spans="3:25" ht="15.75" customHeight="1">
      <c r="C967" s="8"/>
      <c r="P967" s="8"/>
      <c r="Q967" s="8"/>
      <c r="R967" s="8"/>
      <c r="S967" s="8"/>
      <c r="T967" s="8"/>
      <c r="U967" s="8"/>
      <c r="V967" s="8"/>
      <c r="W967" s="8"/>
      <c r="X967" s="8"/>
      <c r="Y967" s="8"/>
    </row>
    <row r="968" spans="3:25" ht="15.75" customHeight="1">
      <c r="C968" s="8"/>
      <c r="P968" s="8"/>
      <c r="Q968" s="8"/>
      <c r="R968" s="8"/>
      <c r="S968" s="8"/>
      <c r="T968" s="8"/>
      <c r="U968" s="8"/>
      <c r="V968" s="8"/>
      <c r="W968" s="8"/>
      <c r="X968" s="8"/>
      <c r="Y968" s="8"/>
    </row>
    <row r="969" spans="3:25" ht="15.75" customHeight="1">
      <c r="C969" s="8"/>
      <c r="P969" s="8"/>
      <c r="Q969" s="8"/>
      <c r="R969" s="8"/>
      <c r="S969" s="8"/>
      <c r="T969" s="8"/>
      <c r="U969" s="8"/>
      <c r="V969" s="8"/>
      <c r="W969" s="8"/>
      <c r="X969" s="8"/>
      <c r="Y969" s="8"/>
    </row>
    <row r="970" spans="3:25" ht="15.75" customHeight="1">
      <c r="C970" s="8"/>
      <c r="P970" s="8"/>
      <c r="Q970" s="8"/>
      <c r="R970" s="8"/>
      <c r="S970" s="8"/>
      <c r="T970" s="8"/>
      <c r="U970" s="8"/>
      <c r="V970" s="8"/>
      <c r="W970" s="8"/>
      <c r="X970" s="8"/>
      <c r="Y970" s="8"/>
    </row>
    <row r="971" spans="3:25" ht="15.75" customHeight="1">
      <c r="C971" s="8"/>
      <c r="P971" s="8"/>
      <c r="Q971" s="8"/>
      <c r="R971" s="8"/>
      <c r="S971" s="8"/>
      <c r="T971" s="8"/>
      <c r="U971" s="8"/>
      <c r="V971" s="8"/>
      <c r="W971" s="8"/>
      <c r="X971" s="8"/>
      <c r="Y971" s="8"/>
    </row>
    <row r="972" spans="3:25" ht="15.75" customHeight="1">
      <c r="C972" s="8"/>
      <c r="P972" s="8"/>
      <c r="Q972" s="8"/>
      <c r="R972" s="8"/>
      <c r="S972" s="8"/>
      <c r="T972" s="8"/>
      <c r="U972" s="8"/>
      <c r="V972" s="8"/>
      <c r="W972" s="8"/>
      <c r="X972" s="8"/>
      <c r="Y972" s="8"/>
    </row>
    <row r="973" spans="3:25" ht="15.75" customHeight="1">
      <c r="C973" s="8"/>
      <c r="P973" s="8"/>
      <c r="Q973" s="8"/>
      <c r="R973" s="8"/>
      <c r="S973" s="8"/>
      <c r="T973" s="8"/>
      <c r="U973" s="8"/>
      <c r="V973" s="8"/>
      <c r="W973" s="8"/>
      <c r="X973" s="8"/>
      <c r="Y973" s="8"/>
    </row>
    <row r="974" spans="3:25" ht="15.75" customHeight="1">
      <c r="C974" s="8"/>
      <c r="P974" s="8"/>
      <c r="Q974" s="8"/>
      <c r="R974" s="8"/>
      <c r="S974" s="8"/>
      <c r="T974" s="8"/>
      <c r="U974" s="8"/>
      <c r="V974" s="8"/>
      <c r="W974" s="8"/>
      <c r="X974" s="8"/>
      <c r="Y974" s="8"/>
    </row>
    <row r="975" spans="3:25" ht="15.75" customHeight="1">
      <c r="C975" s="8"/>
      <c r="P975" s="8"/>
      <c r="Q975" s="8"/>
      <c r="R975" s="8"/>
      <c r="S975" s="8"/>
      <c r="T975" s="8"/>
      <c r="U975" s="8"/>
      <c r="V975" s="8"/>
      <c r="W975" s="8"/>
      <c r="X975" s="8"/>
      <c r="Y975" s="8"/>
    </row>
    <row r="976" spans="3:25" ht="15.75" customHeight="1">
      <c r="C976" s="8"/>
      <c r="P976" s="8"/>
      <c r="Q976" s="8"/>
      <c r="R976" s="8"/>
      <c r="S976" s="8"/>
      <c r="T976" s="8"/>
      <c r="U976" s="8"/>
      <c r="V976" s="8"/>
      <c r="W976" s="8"/>
      <c r="X976" s="8"/>
      <c r="Y976" s="8"/>
    </row>
    <row r="977" spans="3:25" ht="15.75" customHeight="1">
      <c r="C977" s="8"/>
      <c r="P977" s="8"/>
      <c r="Q977" s="8"/>
      <c r="R977" s="8"/>
      <c r="S977" s="8"/>
      <c r="T977" s="8"/>
      <c r="U977" s="8"/>
      <c r="V977" s="8"/>
      <c r="W977" s="8"/>
      <c r="X977" s="8"/>
      <c r="Y977" s="8"/>
    </row>
    <row r="978" spans="3:25" ht="15.75" customHeight="1">
      <c r="C978" s="8"/>
      <c r="P978" s="8"/>
      <c r="Q978" s="8"/>
      <c r="R978" s="8"/>
      <c r="S978" s="8"/>
      <c r="T978" s="8"/>
      <c r="U978" s="8"/>
      <c r="V978" s="8"/>
      <c r="W978" s="8"/>
      <c r="X978" s="8"/>
      <c r="Y978" s="8"/>
    </row>
    <row r="979" spans="3:25" ht="15.75" customHeight="1">
      <c r="C979" s="8"/>
      <c r="P979" s="8"/>
      <c r="Q979" s="8"/>
      <c r="R979" s="8"/>
      <c r="S979" s="8"/>
      <c r="T979" s="8"/>
      <c r="U979" s="8"/>
      <c r="V979" s="8"/>
      <c r="W979" s="8"/>
      <c r="X979" s="8"/>
      <c r="Y979" s="8"/>
    </row>
    <row r="980" spans="3:25" ht="15.75" customHeight="1">
      <c r="C980" s="8"/>
      <c r="P980" s="8"/>
      <c r="Q980" s="8"/>
      <c r="R980" s="8"/>
      <c r="S980" s="8"/>
      <c r="T980" s="8"/>
      <c r="U980" s="8"/>
      <c r="V980" s="8"/>
      <c r="W980" s="8"/>
      <c r="X980" s="8"/>
      <c r="Y980" s="8"/>
    </row>
    <row r="981" spans="3:25" ht="15.75" customHeight="1">
      <c r="C981" s="8"/>
      <c r="P981" s="8"/>
      <c r="Q981" s="8"/>
      <c r="R981" s="8"/>
      <c r="S981" s="8"/>
      <c r="T981" s="8"/>
      <c r="U981" s="8"/>
      <c r="V981" s="8"/>
      <c r="W981" s="8"/>
      <c r="X981" s="8"/>
      <c r="Y981" s="8"/>
    </row>
    <row r="982" spans="3:25" ht="15.75" customHeight="1">
      <c r="C982" s="8"/>
      <c r="P982" s="8"/>
      <c r="Q982" s="8"/>
      <c r="R982" s="8"/>
      <c r="S982" s="8"/>
      <c r="T982" s="8"/>
      <c r="U982" s="8"/>
      <c r="V982" s="8"/>
      <c r="W982" s="8"/>
      <c r="X982" s="8"/>
      <c r="Y982" s="8"/>
    </row>
    <row r="983" spans="3:25" ht="15.75" customHeight="1">
      <c r="C983" s="8"/>
      <c r="P983" s="8"/>
      <c r="Q983" s="8"/>
      <c r="R983" s="8"/>
      <c r="S983" s="8"/>
      <c r="T983" s="8"/>
      <c r="U983" s="8"/>
      <c r="V983" s="8"/>
      <c r="W983" s="8"/>
      <c r="X983" s="8"/>
      <c r="Y983" s="8"/>
    </row>
    <row r="984" spans="3:25" ht="15.75" customHeight="1">
      <c r="C984" s="8"/>
      <c r="P984" s="8"/>
      <c r="Q984" s="8"/>
      <c r="R984" s="8"/>
      <c r="S984" s="8"/>
      <c r="T984" s="8"/>
      <c r="U984" s="8"/>
      <c r="V984" s="8"/>
      <c r="W984" s="8"/>
      <c r="X984" s="8"/>
      <c r="Y984" s="8"/>
    </row>
    <row r="985" spans="3:25" ht="15.75" customHeight="1">
      <c r="C985" s="8"/>
      <c r="P985" s="8"/>
      <c r="Q985" s="8"/>
      <c r="R985" s="8"/>
      <c r="S985" s="8"/>
      <c r="T985" s="8"/>
      <c r="U985" s="8"/>
      <c r="V985" s="8"/>
      <c r="W985" s="8"/>
      <c r="X985" s="8"/>
      <c r="Y985" s="8"/>
    </row>
    <row r="986" spans="3:25" ht="15.75" customHeight="1">
      <c r="C986" s="8"/>
      <c r="P986" s="8"/>
      <c r="Q986" s="8"/>
      <c r="R986" s="8"/>
      <c r="S986" s="8"/>
      <c r="T986" s="8"/>
      <c r="U986" s="8"/>
      <c r="V986" s="8"/>
      <c r="W986" s="8"/>
      <c r="X986" s="8"/>
      <c r="Y986" s="8"/>
    </row>
    <row r="987" spans="3:25" ht="15.75" customHeight="1">
      <c r="C987" s="8"/>
      <c r="P987" s="8"/>
      <c r="Q987" s="8"/>
      <c r="R987" s="8"/>
      <c r="S987" s="8"/>
      <c r="T987" s="8"/>
      <c r="U987" s="8"/>
      <c r="V987" s="8"/>
      <c r="W987" s="8"/>
      <c r="X987" s="8"/>
      <c r="Y987" s="8"/>
    </row>
    <row r="988" spans="3:25" ht="15.75" customHeight="1">
      <c r="C988" s="8"/>
      <c r="P988" s="8"/>
      <c r="Q988" s="8"/>
      <c r="R988" s="8"/>
      <c r="S988" s="8"/>
      <c r="T988" s="8"/>
      <c r="U988" s="8"/>
      <c r="V988" s="8"/>
      <c r="W988" s="8"/>
      <c r="X988" s="8"/>
      <c r="Y988" s="8"/>
    </row>
    <row r="989" spans="3:25" ht="15.75" customHeight="1">
      <c r="C989" s="8"/>
      <c r="P989" s="8"/>
      <c r="Q989" s="8"/>
      <c r="R989" s="8"/>
      <c r="S989" s="8"/>
      <c r="T989" s="8"/>
      <c r="U989" s="8"/>
      <c r="V989" s="8"/>
      <c r="W989" s="8"/>
      <c r="X989" s="8"/>
      <c r="Y989" s="8"/>
    </row>
    <row r="990" spans="3:25" ht="15.75" customHeight="1">
      <c r="C990" s="8"/>
      <c r="P990" s="8"/>
      <c r="Q990" s="8"/>
      <c r="R990" s="8"/>
      <c r="S990" s="8"/>
      <c r="T990" s="8"/>
      <c r="U990" s="8"/>
      <c r="V990" s="8"/>
      <c r="W990" s="8"/>
      <c r="X990" s="8"/>
      <c r="Y990" s="8"/>
    </row>
    <row r="991" spans="3:25" ht="15.75" customHeight="1">
      <c r="C991" s="8"/>
      <c r="P991" s="8"/>
      <c r="Q991" s="8"/>
      <c r="R991" s="8"/>
      <c r="S991" s="8"/>
      <c r="T991" s="8"/>
      <c r="U991" s="8"/>
      <c r="V991" s="8"/>
      <c r="W991" s="8"/>
      <c r="X991" s="8"/>
      <c r="Y991" s="8"/>
    </row>
    <row r="992" spans="3:25" ht="15.75" customHeight="1">
      <c r="C992" s="8"/>
      <c r="P992" s="8"/>
      <c r="Q992" s="8"/>
      <c r="R992" s="8"/>
      <c r="S992" s="8"/>
      <c r="T992" s="8"/>
      <c r="U992" s="8"/>
      <c r="V992" s="8"/>
      <c r="W992" s="8"/>
      <c r="X992" s="8"/>
      <c r="Y992" s="8"/>
    </row>
    <row r="993" spans="3:25" ht="15.75" customHeight="1">
      <c r="C993" s="8"/>
      <c r="P993" s="8"/>
      <c r="Q993" s="8"/>
      <c r="R993" s="8"/>
      <c r="S993" s="8"/>
      <c r="T993" s="8"/>
      <c r="U993" s="8"/>
      <c r="V993" s="8"/>
      <c r="W993" s="8"/>
      <c r="X993" s="8"/>
      <c r="Y993" s="8"/>
    </row>
    <row r="994" spans="3:25" ht="15.75" customHeight="1">
      <c r="C994" s="8"/>
      <c r="P994" s="8"/>
      <c r="Q994" s="8"/>
      <c r="R994" s="8"/>
      <c r="S994" s="8"/>
      <c r="T994" s="8"/>
      <c r="U994" s="8"/>
      <c r="V994" s="8"/>
      <c r="W994" s="8"/>
      <c r="X994" s="8"/>
      <c r="Y994" s="8"/>
    </row>
    <row r="995" spans="3:25" ht="15.75" customHeight="1">
      <c r="C995" s="8"/>
      <c r="P995" s="8"/>
      <c r="Q995" s="8"/>
      <c r="R995" s="8"/>
      <c r="S995" s="8"/>
      <c r="T995" s="8"/>
      <c r="U995" s="8"/>
      <c r="V995" s="8"/>
      <c r="W995" s="8"/>
      <c r="X995" s="8"/>
      <c r="Y995" s="8"/>
    </row>
    <row r="996" spans="3:25" ht="15.75" customHeight="1">
      <c r="C996" s="8"/>
      <c r="P996" s="8"/>
      <c r="Q996" s="8"/>
      <c r="R996" s="8"/>
      <c r="S996" s="8"/>
      <c r="T996" s="8"/>
      <c r="U996" s="8"/>
      <c r="V996" s="8"/>
      <c r="W996" s="8"/>
      <c r="X996" s="8"/>
      <c r="Y996" s="8"/>
    </row>
    <row r="997" spans="3:25" ht="15.75" customHeight="1">
      <c r="C997" s="8"/>
      <c r="P997" s="8"/>
      <c r="Q997" s="8"/>
      <c r="R997" s="8"/>
      <c r="S997" s="8"/>
      <c r="T997" s="8"/>
      <c r="U997" s="8"/>
      <c r="V997" s="8"/>
      <c r="W997" s="8"/>
      <c r="X997" s="8"/>
      <c r="Y997" s="8"/>
    </row>
    <row r="998" spans="3:25" ht="15.75" customHeight="1">
      <c r="C998" s="8"/>
      <c r="P998" s="8"/>
      <c r="Q998" s="8"/>
      <c r="R998" s="8"/>
      <c r="S998" s="8"/>
      <c r="T998" s="8"/>
      <c r="U998" s="8"/>
      <c r="V998" s="8"/>
      <c r="W998" s="8"/>
      <c r="X998" s="8"/>
      <c r="Y998" s="8"/>
    </row>
    <row r="999" spans="3:25" ht="15.75" customHeight="1">
      <c r="C999" s="8"/>
      <c r="P999" s="8"/>
      <c r="Q999" s="8"/>
      <c r="R999" s="8"/>
      <c r="S999" s="8"/>
      <c r="T999" s="8"/>
      <c r="U999" s="8"/>
      <c r="V999" s="8"/>
      <c r="W999" s="8"/>
      <c r="X999" s="8"/>
      <c r="Y999" s="8"/>
    </row>
    <row r="1000" spans="3:25" ht="15.75" customHeight="1">
      <c r="C1000" s="8"/>
      <c r="P1000" s="8"/>
      <c r="Q1000" s="8"/>
      <c r="R1000" s="8"/>
      <c r="S1000" s="8"/>
      <c r="T1000" s="8"/>
      <c r="U1000" s="8"/>
      <c r="V1000" s="8"/>
      <c r="W1000" s="8"/>
      <c r="X1000" s="8"/>
      <c r="Y1000" s="8"/>
    </row>
  </sheetData>
  <mergeCells count="27">
    <mergeCell ref="M12:M15"/>
    <mergeCell ref="O8:O9"/>
    <mergeCell ref="O10:O11"/>
    <mergeCell ref="A7:N7"/>
    <mergeCell ref="I8:M8"/>
    <mergeCell ref="N8:N11"/>
    <mergeCell ref="I9:L9"/>
    <mergeCell ref="M9:M10"/>
    <mergeCell ref="I10:J10"/>
    <mergeCell ref="K10:L10"/>
    <mergeCell ref="C11:D11"/>
    <mergeCell ref="N12:N15"/>
    <mergeCell ref="A16:A20"/>
    <mergeCell ref="B16:B20"/>
    <mergeCell ref="C16:D16"/>
    <mergeCell ref="C17:D17"/>
    <mergeCell ref="C18:D18"/>
    <mergeCell ref="A12:A15"/>
    <mergeCell ref="B12:B15"/>
    <mergeCell ref="E12:E15"/>
    <mergeCell ref="F12:F15"/>
    <mergeCell ref="G12:G15"/>
    <mergeCell ref="H12:H15"/>
    <mergeCell ref="I12:I15"/>
    <mergeCell ref="J12:J15"/>
    <mergeCell ref="K12:K15"/>
    <mergeCell ref="L12:L15"/>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Cargue MGA.</vt:lpstr>
      <vt:lpstr>CostoxActividad (Cultura Expor)</vt:lpstr>
      <vt:lpstr>RESUMEN</vt:lpstr>
      <vt:lpstr>01. Talento Humano</vt:lpstr>
      <vt:lpstr>02. Capacitación-Socializacione</vt:lpstr>
      <vt:lpstr>Act 1.2</vt:lpstr>
      <vt:lpstr>Act 2.2</vt:lpstr>
      <vt:lpstr>03. Materiales, Insumos y Doc.</vt:lpstr>
      <vt:lpstr>04. Protección y Divulgacion</vt:lpstr>
      <vt:lpstr>05. Gastos de viaje</vt:lpstr>
      <vt:lpstr>06. Administrativos </vt:lpstr>
      <vt:lpstr>07.Gastos apoyo supervision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g42</dc:creator>
  <cp:lastModifiedBy>Juan Verano</cp:lastModifiedBy>
  <dcterms:created xsi:type="dcterms:W3CDTF">2019-04-25T15:07:37Z</dcterms:created>
  <dcterms:modified xsi:type="dcterms:W3CDTF">2022-11-12T06:01:47Z</dcterms:modified>
</cp:coreProperties>
</file>